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ЭТАПЫ НА САЙТ\Отчеты 2023\2 квартал\"/>
    </mc:Choice>
  </mc:AlternateContent>
  <bookViews>
    <workbookView xWindow="0" yWindow="0" windowWidth="28800" windowHeight="12375" activeTab="2"/>
  </bookViews>
  <sheets>
    <sheet name="Доходы" sheetId="2" r:id="rId1"/>
    <sheet name="Расходы" sheetId="3" r:id="rId2"/>
    <sheet name="Муниципальные программы" sheetId="4" r:id="rId3"/>
  </sheets>
  <calcPr calcId="152511"/>
</workbook>
</file>

<file path=xl/calcChain.xml><?xml version="1.0" encoding="utf-8"?>
<calcChain xmlns="http://schemas.openxmlformats.org/spreadsheetml/2006/main">
  <c r="F7" i="4" l="1"/>
  <c r="G31" i="2" l="1"/>
  <c r="G29" i="2"/>
  <c r="G27" i="2"/>
  <c r="G28" i="2"/>
  <c r="G12" i="4" l="1"/>
  <c r="D12" i="4" l="1"/>
  <c r="E12" i="4" l="1"/>
  <c r="F14" i="3" l="1"/>
  <c r="F7" i="3"/>
  <c r="I7" i="3"/>
  <c r="F9" i="3"/>
  <c r="G9" i="3"/>
  <c r="I9" i="3"/>
  <c r="F10" i="3"/>
  <c r="G10" i="3"/>
  <c r="I10" i="3"/>
  <c r="F11" i="3"/>
  <c r="G11" i="3"/>
  <c r="I11" i="3"/>
  <c r="F13" i="3"/>
  <c r="G13" i="3"/>
  <c r="F15" i="3"/>
  <c r="I15" i="3"/>
  <c r="F16" i="3"/>
  <c r="G16" i="3"/>
  <c r="I16" i="3"/>
  <c r="F17" i="3"/>
  <c r="G17" i="3"/>
  <c r="I17" i="3"/>
  <c r="F18" i="3"/>
  <c r="G18" i="3"/>
  <c r="I18" i="3"/>
  <c r="F19" i="3"/>
  <c r="I19" i="3"/>
  <c r="F20" i="3"/>
  <c r="G20" i="3"/>
  <c r="I20" i="3"/>
  <c r="F21" i="3"/>
  <c r="G21" i="3"/>
  <c r="I21" i="3"/>
  <c r="F22" i="3"/>
  <c r="G22" i="3"/>
  <c r="I22" i="3"/>
  <c r="G23" i="3"/>
  <c r="I23" i="3"/>
  <c r="F24" i="3"/>
  <c r="G24" i="3"/>
  <c r="I24" i="3"/>
  <c r="F25" i="3"/>
  <c r="I25" i="3"/>
  <c r="F26" i="3"/>
  <c r="G26" i="3"/>
  <c r="I26" i="3"/>
  <c r="G27" i="3"/>
  <c r="I27" i="3"/>
  <c r="H11" i="4" l="1"/>
  <c r="G36" i="2" l="1"/>
  <c r="G35" i="2"/>
  <c r="G34" i="2"/>
  <c r="G20" i="2"/>
  <c r="I36" i="2"/>
  <c r="I35" i="2"/>
  <c r="I34" i="2"/>
  <c r="F36" i="2"/>
  <c r="F35" i="2"/>
  <c r="F34" i="2"/>
  <c r="I38" i="2"/>
  <c r="F38" i="2"/>
  <c r="H10" i="4" l="1"/>
  <c r="H9" i="4"/>
  <c r="H8" i="4"/>
  <c r="H7" i="4"/>
  <c r="H6" i="4"/>
  <c r="H5" i="4"/>
  <c r="F12" i="4"/>
  <c r="F11" i="4"/>
  <c r="F10" i="4"/>
  <c r="F9" i="4"/>
  <c r="F8" i="4"/>
  <c r="F6" i="4"/>
  <c r="F5" i="4"/>
  <c r="G19" i="2"/>
  <c r="I43" i="2" l="1"/>
  <c r="I42" i="2"/>
  <c r="I41" i="2"/>
  <c r="I30" i="2"/>
  <c r="F30" i="2" l="1"/>
  <c r="G43" i="2" l="1"/>
  <c r="G42" i="2"/>
  <c r="G41" i="2"/>
  <c r="G40" i="2"/>
  <c r="G39" i="2"/>
  <c r="G38" i="2"/>
  <c r="G26" i="2"/>
  <c r="F26" i="2"/>
  <c r="G25" i="2" l="1"/>
  <c r="G24" i="2"/>
  <c r="G22" i="2"/>
  <c r="G23" i="2"/>
  <c r="I40" i="2" l="1"/>
  <c r="I39" i="2"/>
  <c r="I29" i="2"/>
  <c r="I28" i="2"/>
  <c r="I27" i="2"/>
  <c r="I26" i="2"/>
  <c r="I25" i="2"/>
  <c r="I24" i="2"/>
  <c r="I23" i="2"/>
  <c r="I22" i="2"/>
  <c r="I20" i="2"/>
  <c r="I19" i="2"/>
  <c r="I17" i="2"/>
  <c r="F43" i="2" l="1"/>
  <c r="F42" i="2"/>
  <c r="F41" i="2"/>
  <c r="F40" i="2"/>
  <c r="F29" i="2"/>
  <c r="F28" i="2"/>
  <c r="F27" i="2"/>
  <c r="F25" i="2"/>
  <c r="F24" i="2"/>
  <c r="F23" i="2"/>
  <c r="F22" i="2"/>
  <c r="F21" i="2"/>
  <c r="F20" i="2"/>
  <c r="F19" i="2"/>
  <c r="F17" i="2"/>
</calcChain>
</file>

<file path=xl/sharedStrings.xml><?xml version="1.0" encoding="utf-8"?>
<sst xmlns="http://schemas.openxmlformats.org/spreadsheetml/2006/main" count="137" uniqueCount="132">
  <si>
    <t xml:space="preserve"> Наименование показателя</t>
  </si>
  <si>
    <t>Код дохода по бюджетной классификации</t>
  </si>
  <si>
    <t>4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</si>
  <si>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</si>
  <si>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</si>
  <si>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</si>
  <si>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</si>
  <si>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</si>
  <si>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 на доходы физических лиц</t>
  </si>
  <si>
    <t>000 1 01 02000 01 0000 110</t>
  </si>
  <si>
    <t xml:space="preserve">  Единый сельскохозяйственный налог</t>
  </si>
  <si>
    <t>000 1 05 03000 01 0000 110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</si>
  <si>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</si>
  <si>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</si>
  <si>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</si>
  <si>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</si>
  <si>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Земельный налог с организаций</t>
  </si>
  <si>
    <t>000 1 06 06030 00 0000 110</t>
  </si>
  <si>
    <t xml:space="preserve">  Земельный налог с физических лиц</t>
  </si>
  <si>
    <t>000 1 06 06040 00 0000 110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</si>
  <si>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</si>
  <si>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</si>
  <si>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</si>
  <si>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</si>
  <si>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</si>
  <si>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</si>
  <si>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</si>
  <si>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</si>
  <si>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</si>
  <si>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</si>
  <si>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</si>
  <si>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</si>
  <si>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</si>
  <si>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Субсидии бюджетам бюджетной системы Российской Федерации (межбюджетные субсидии)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</si>
  <si>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</si>
  <si>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</si>
  <si>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 xml:space="preserve">                              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</si>
  <si>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</si>
  <si>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3</t>
  </si>
  <si>
    <t>Уровень исполнения</t>
  </si>
  <si>
    <t>Темп роста %</t>
  </si>
  <si>
    <t>Удельный вес в общем объеме расходов %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</si>
  <si>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</si>
  <si>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</si>
  <si>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</si>
  <si>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неналоговые доходы</t>
  </si>
  <si>
    <t>000 117 00000 10 0000 000</t>
  </si>
  <si>
    <t>000 1 11 09045 10 0000 120</t>
  </si>
  <si>
    <t>Код расхода по бюджетной классификации</t>
  </si>
  <si>
    <t>Уровень   исполнения %</t>
  </si>
  <si>
    <t>Удельный вес в общем объеме расходов</t>
  </si>
  <si>
    <t>Темп роста, %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</si>
  <si>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</si>
  <si>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</si>
  <si>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</si>
  <si>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</si>
  <si>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</si>
  <si>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</si>
  <si>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</si>
  <si>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Резервные фонды</t>
  </si>
  <si>
    <t>000 0111 00 0 00 00000 000</t>
  </si>
  <si>
    <t xml:space="preserve">  Другие общегосударственные вопросы</t>
  </si>
  <si>
    <t>000 0113 00 0 00 00000 000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</si>
  <si>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</si>
  <si>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</si>
  <si>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</si>
  <si>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</si>
  <si>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НАЦИОНАЛЬНАЯ БЕЗОПАСНОСТЬ И ПРАВООХРАНИТЕЛЬНАЯ ДЕЯТЕЛЬНОСТЬ</t>
  </si>
  <si>
    <t>000 0300 00 0 00 00000 000</t>
  </si>
  <si>
    <t xml:space="preserve">  Обеспечение пожарной безопасности</t>
  </si>
  <si>
    <t>000 0310 00 0 00 00000 000</t>
  </si>
  <si>
    <t xml:space="preserve">  НАЦИОНАЛЬНАЯ ЭКОНОМИКА</t>
  </si>
  <si>
    <t>000 0400 00 0 00 00000 000</t>
  </si>
  <si>
    <t xml:space="preserve">  Дорожное хозяйство (дорожные фонды)</t>
  </si>
  <si>
    <t>000 0409 00 0 00 00000 000</t>
  </si>
  <si>
    <t xml:space="preserve">  ЖИЛИЩНО-КОММУНАЛЬНОЕ ХОЗЯЙСТВО</t>
  </si>
  <si>
    <t>000 0500 00 0 00 00000 000</t>
  </si>
  <si>
    <t xml:space="preserve">  Благоустройство</t>
  </si>
  <si>
    <t>000 0503 00 0 00 00000 000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</si>
  <si>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</si>
  <si>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</si>
  <si>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</si>
  <si>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</si>
  <si>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</si>
  <si>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</si>
  <si>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</si>
  <si>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</si>
  <si>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Наименование</t>
  </si>
  <si>
    <t>% исполнения</t>
  </si>
  <si>
    <t>Муниципальная программа Остаповского сельского поселения «Обеспечение деятельности в пожарной безопасности»</t>
  </si>
  <si>
    <t>Муниципальная программа «Развитие местного самоуправления в Остаповском сельском поселении»</t>
  </si>
  <si>
    <t>Муниципальная программа «Совершенствование управлением муниципальной собственностью Остаповского сельского поселения»</t>
  </si>
  <si>
    <t>Муниципальная программа «Обеспечение мероприятий по благоустройству населенных пунктов Остаповского сельского поселения»</t>
  </si>
  <si>
    <t>Муниципальная программа «Развитие культуры и спорта на территории Остаповского сельского поселения»</t>
  </si>
  <si>
    <t>Муниципальная программа «Поддержка субъектов малого предпринимательства»</t>
  </si>
  <si>
    <t>ВСЕГО</t>
  </si>
  <si>
    <t>000 1 14 00000 00 0000 000</t>
  </si>
  <si>
    <t>Доходы от продажи материальных и не матери альных активов</t>
  </si>
  <si>
    <t>000 1 14 02053 10 0000 410</t>
  </si>
  <si>
    <t>000 1 14 06025 10 0000 430</t>
  </si>
  <si>
    <t>Доходы от реализации иного имущества, находящегося в собственности сельских поселений (за исключениемдвижимого имуществамуниципальных бюджетных и автономных учреждений, а также имущества муниципальных унитарных предприятий в том числе (казенных), в части реализации основных средств по указанному имуществу.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</si>
  <si>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</si>
  <si>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Обеспечение деятельности  финансовых, налоговых и таможенных органов финансового и (финансово- бюджетного надзора) </t>
  </si>
  <si>
    <t>000 0106 00  0 00 0000 000</t>
  </si>
  <si>
    <t>000 0111 31 9 00 00170 000</t>
  </si>
  <si>
    <t>908 1 13 02995 10 0000 130</t>
  </si>
  <si>
    <t>Прочие доходы от компенсации затрат бюджетов сельских поселений</t>
  </si>
  <si>
    <t>908 1 13 00000 00 0000 000</t>
  </si>
  <si>
    <t>Доходы от оказания платных услуг и компенсации затрат государства</t>
  </si>
  <si>
    <t>План 2023 г (рублей)</t>
  </si>
  <si>
    <t>Утвержденные бюджетные назначения на 2023 год</t>
  </si>
  <si>
    <t>план 2023 года</t>
  </si>
  <si>
    <t>Муниципальная программа «Улучшение условий и охраны труда в Остаповском сельском поселении »</t>
  </si>
  <si>
    <t>2 квартал 2023 года</t>
  </si>
  <si>
    <t>исполнение за 2 квартал 2023</t>
  </si>
  <si>
    <t>исполнение за 2 квартал 2022 года</t>
  </si>
  <si>
    <t>Рост, снижение за 2 квартал 2023 года к 2 кварталу 2022  г.</t>
  </si>
  <si>
    <t xml:space="preserve"> Аналитические данные за 2  квартал 2023 года о расходах бюджета Остаповского сельского поселения  по разделам и подразделам классификации расходов бюджета за отчетный период текущего финансового года в сравнении с соответствующим периодом прошлого года</t>
  </si>
  <si>
    <t>Исполнено в 2 квартале 2023  года  (рублей)</t>
  </si>
  <si>
    <t>Исполнено за 2 квартал 2022 г. (рублей)</t>
  </si>
  <si>
    <t>Аналитические данные за 2 квартал 2023 года о поступлении доходов в бюджет Остаповского сельского поселения по видам доходов за отчетный период текущего финансового года в сравнении с соответствующим периодом прошлого года</t>
  </si>
  <si>
    <t>Исполнено за 2 квартал 2023 года руб.</t>
  </si>
  <si>
    <t>исполнено за 2 квартал 2023 г. (рублей)</t>
  </si>
  <si>
    <t>000 2 04 05099 10 0000 150</t>
  </si>
  <si>
    <t>000 2 02 40000 00 0000 150</t>
  </si>
  <si>
    <t>000 2 02 30000 00 0000 150</t>
  </si>
  <si>
    <t>000 2 02 20000 00 0000 150</t>
  </si>
  <si>
    <t>000 2 02 10000 00 0000 150</t>
  </si>
  <si>
    <t>000 2 19 00000 10 0000 150</t>
  </si>
  <si>
    <t>000 2 07 05030 10 0000 150</t>
  </si>
  <si>
    <t>Безвозмездные поступления от не государственных организаций</t>
  </si>
  <si>
    <t>Прочие безвозмездные поступления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</si>
</sst>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#,##0.00_ ;\-#,##0.00"/>
    <numFmt numFmtId="166" formatCode="#,##0.00\ _₽"/>
  </numFmts>
  <fonts count="27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Calibri"/>
      <family val="2"/>
      <scheme val="minor"/>
    </font>
    <font>
      <sz val="12"/>
      <color rgb="FF000000"/>
      <name val="Arial Cyr"/>
    </font>
    <font>
      <b/>
      <sz val="12"/>
      <color rgb="FF000000"/>
      <name val="Arial Cy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/>
      <bottom/>
      <diagonal/>
    </border>
  </borders>
  <cellStyleXfs count="142">
    <xf numFmtId="0" fontId="0" fillId="0" borderId="0"/>
    <xf numFmtId="0" fontId="3" fillId="0" borderId="1"/>
    <xf numFmtId="0" fontId="4" fillId="0" borderId="1">
      <alignment horizontal="center"/>
    </xf>
    <xf numFmtId="0" fontId="5" fillId="0" borderId="2">
      <alignment horizontal="center"/>
    </xf>
    <xf numFmtId="0" fontId="6" fillId="0" borderId="1">
      <alignment horizontal="right"/>
    </xf>
    <xf numFmtId="0" fontId="4" fillId="0" borderId="1"/>
    <xf numFmtId="0" fontId="7" fillId="0" borderId="1"/>
    <xf numFmtId="0" fontId="7" fillId="0" borderId="3"/>
    <xf numFmtId="0" fontId="5" fillId="0" borderId="4">
      <alignment horizontal="center"/>
    </xf>
    <xf numFmtId="0" fontId="6" fillId="0" borderId="5">
      <alignment horizontal="right"/>
    </xf>
    <xf numFmtId="0" fontId="5" fillId="0" borderId="1"/>
    <xf numFmtId="0" fontId="5" fillId="0" borderId="6">
      <alignment horizontal="right"/>
    </xf>
    <xf numFmtId="49" fontId="5" fillId="0" borderId="7">
      <alignment horizontal="center"/>
    </xf>
    <xf numFmtId="0" fontId="6" fillId="0" borderId="8">
      <alignment horizontal="right"/>
    </xf>
    <xf numFmtId="0" fontId="8" fillId="0" borderId="1"/>
    <xf numFmtId="164" fontId="5" fillId="0" borderId="9">
      <alignment horizontal="center"/>
    </xf>
    <xf numFmtId="0" fontId="5" fillId="0" borderId="1">
      <alignment horizontal="left"/>
    </xf>
    <xf numFmtId="49" fontId="5" fillId="0" borderId="1"/>
    <xf numFmtId="49" fontId="5" fillId="0" borderId="6">
      <alignment horizontal="right" vertical="center"/>
    </xf>
    <xf numFmtId="49" fontId="5" fillId="0" borderId="9">
      <alignment horizontal="center" vertical="center"/>
    </xf>
    <xf numFmtId="0" fontId="5" fillId="0" borderId="2">
      <alignment horizontal="left" wrapText="1"/>
    </xf>
    <xf numFmtId="49" fontId="5" fillId="0" borderId="9">
      <alignment horizontal="center"/>
    </xf>
    <xf numFmtId="0" fontId="5" fillId="0" borderId="10">
      <alignment horizontal="left" wrapText="1"/>
    </xf>
    <xf numFmtId="49" fontId="5" fillId="0" borderId="6">
      <alignment horizontal="right"/>
    </xf>
    <xf numFmtId="0" fontId="5" fillId="0" borderId="11">
      <alignment horizontal="left"/>
    </xf>
    <xf numFmtId="49" fontId="5" fillId="0" borderId="11"/>
    <xf numFmtId="49" fontId="5" fillId="0" borderId="6"/>
    <xf numFmtId="49" fontId="5" fillId="0" borderId="12">
      <alignment horizontal="center"/>
    </xf>
    <xf numFmtId="0" fontId="4" fillId="0" borderId="2">
      <alignment horizontal="center"/>
    </xf>
    <xf numFmtId="0" fontId="5" fillId="0" borderId="13">
      <alignment horizontal="center" vertical="top" wrapText="1"/>
    </xf>
    <xf numFmtId="49" fontId="5" fillId="0" borderId="13">
      <alignment horizontal="center" vertical="top" wrapText="1"/>
    </xf>
    <xf numFmtId="0" fontId="3" fillId="0" borderId="14"/>
    <xf numFmtId="0" fontId="3" fillId="0" borderId="5"/>
    <xf numFmtId="0" fontId="5" fillId="0" borderId="13">
      <alignment horizontal="center" vertical="center"/>
    </xf>
    <xf numFmtId="0" fontId="5" fillId="0" borderId="4">
      <alignment horizontal="center" vertical="center"/>
    </xf>
    <xf numFmtId="49" fontId="5" fillId="0" borderId="4">
      <alignment horizontal="center" vertical="center"/>
    </xf>
    <xf numFmtId="0" fontId="5" fillId="0" borderId="15">
      <alignment horizontal="left" wrapText="1"/>
    </xf>
    <xf numFmtId="49" fontId="5" fillId="0" borderId="16">
      <alignment horizontal="center" wrapText="1"/>
    </xf>
    <xf numFmtId="49" fontId="5" fillId="0" borderId="17">
      <alignment horizontal="center"/>
    </xf>
    <xf numFmtId="4" fontId="5" fillId="0" borderId="17">
      <alignment horizontal="right" shrinkToFit="1"/>
    </xf>
    <xf numFmtId="0" fontId="5" fillId="0" borderId="18">
      <alignment horizontal="left" wrapText="1"/>
    </xf>
    <xf numFmtId="49" fontId="5" fillId="0" borderId="19">
      <alignment horizontal="center" shrinkToFit="1"/>
    </xf>
    <xf numFmtId="49" fontId="5" fillId="0" borderId="20">
      <alignment horizontal="center"/>
    </xf>
    <xf numFmtId="4" fontId="5" fillId="0" borderId="20">
      <alignment horizontal="right" shrinkToFit="1"/>
    </xf>
    <xf numFmtId="0" fontId="5" fillId="0" borderId="21">
      <alignment horizontal="left" wrapText="1" indent="2"/>
    </xf>
    <xf numFmtId="49" fontId="5" fillId="0" borderId="22">
      <alignment horizontal="center" shrinkToFit="1"/>
    </xf>
    <xf numFmtId="49" fontId="5" fillId="0" borderId="23">
      <alignment horizontal="center"/>
    </xf>
    <xf numFmtId="4" fontId="5" fillId="0" borderId="23">
      <alignment horizontal="right" shrinkToFit="1"/>
    </xf>
    <xf numFmtId="49" fontId="5" fillId="0" borderId="1">
      <alignment horizontal="right"/>
    </xf>
    <xf numFmtId="0" fontId="4" fillId="0" borderId="5">
      <alignment horizontal="center"/>
    </xf>
    <xf numFmtId="0" fontId="5" fillId="0" borderId="4">
      <alignment horizontal="center" vertical="center" shrinkToFit="1"/>
    </xf>
    <xf numFmtId="49" fontId="5" fillId="0" borderId="4">
      <alignment horizontal="center" vertical="center" shrinkToFit="1"/>
    </xf>
    <xf numFmtId="49" fontId="3" fillId="0" borderId="5"/>
    <xf numFmtId="0" fontId="5" fillId="0" borderId="16">
      <alignment horizontal="center" shrinkToFit="1"/>
    </xf>
    <xf numFmtId="4" fontId="5" fillId="0" borderId="24">
      <alignment horizontal="right" shrinkToFit="1"/>
    </xf>
    <xf numFmtId="49" fontId="3" fillId="0" borderId="8"/>
    <xf numFmtId="0" fontId="5" fillId="0" borderId="19">
      <alignment horizontal="center" shrinkToFit="1"/>
    </xf>
    <xf numFmtId="165" fontId="5" fillId="0" borderId="20">
      <alignment horizontal="right" shrinkToFit="1"/>
    </xf>
    <xf numFmtId="165" fontId="5" fillId="0" borderId="25">
      <alignment horizontal="right" shrinkToFit="1"/>
    </xf>
    <xf numFmtId="0" fontId="5" fillId="0" borderId="26">
      <alignment horizontal="left" wrapText="1"/>
    </xf>
    <xf numFmtId="49" fontId="5" fillId="0" borderId="22">
      <alignment horizontal="center" wrapText="1"/>
    </xf>
    <xf numFmtId="49" fontId="5" fillId="0" borderId="23">
      <alignment horizontal="center" wrapText="1"/>
    </xf>
    <xf numFmtId="4" fontId="5" fillId="0" borderId="23">
      <alignment horizontal="right" wrapText="1"/>
    </xf>
    <xf numFmtId="4" fontId="5" fillId="0" borderId="21">
      <alignment horizontal="right" wrapText="1"/>
    </xf>
    <xf numFmtId="0" fontId="3" fillId="0" borderId="8">
      <alignment wrapText="1"/>
    </xf>
    <xf numFmtId="0" fontId="5" fillId="0" borderId="27">
      <alignment horizontal="left" wrapText="1"/>
    </xf>
    <xf numFmtId="49" fontId="5" fillId="0" borderId="28">
      <alignment horizontal="center" shrinkToFit="1"/>
    </xf>
    <xf numFmtId="49" fontId="5" fillId="0" borderId="29">
      <alignment horizontal="center"/>
    </xf>
    <xf numFmtId="4" fontId="5" fillId="0" borderId="29">
      <alignment horizontal="right" shrinkToFit="1"/>
    </xf>
    <xf numFmtId="49" fontId="5" fillId="0" borderId="30">
      <alignment horizontal="center"/>
    </xf>
    <xf numFmtId="0" fontId="3" fillId="0" borderId="8"/>
    <xf numFmtId="0" fontId="8" fillId="0" borderId="11"/>
    <xf numFmtId="0" fontId="8" fillId="0" borderId="31"/>
    <xf numFmtId="0" fontId="5" fillId="0" borderId="1">
      <alignment wrapText="1"/>
    </xf>
    <xf numFmtId="49" fontId="5" fillId="0" borderId="1">
      <alignment wrapText="1"/>
    </xf>
    <xf numFmtId="49" fontId="5" fillId="0" borderId="1">
      <alignment horizontal="center"/>
    </xf>
    <xf numFmtId="49" fontId="9" fillId="0" borderId="1"/>
    <xf numFmtId="0" fontId="5" fillId="0" borderId="2">
      <alignment horizontal="left"/>
    </xf>
    <xf numFmtId="49" fontId="5" fillId="0" borderId="2">
      <alignment horizontal="left"/>
    </xf>
    <xf numFmtId="0" fontId="5" fillId="0" borderId="2">
      <alignment horizontal="center" shrinkToFit="1"/>
    </xf>
    <xf numFmtId="49" fontId="5" fillId="0" borderId="2">
      <alignment horizontal="center" vertical="center" shrinkToFit="1"/>
    </xf>
    <xf numFmtId="49" fontId="3" fillId="0" borderId="2">
      <alignment shrinkToFit="1"/>
    </xf>
    <xf numFmtId="49" fontId="5" fillId="0" borderId="2">
      <alignment horizontal="right"/>
    </xf>
    <xf numFmtId="0" fontId="5" fillId="0" borderId="16">
      <alignment horizontal="center" vertical="center" shrinkToFit="1"/>
    </xf>
    <xf numFmtId="49" fontId="5" fillId="0" borderId="17">
      <alignment horizontal="center" vertical="center"/>
    </xf>
    <xf numFmtId="0" fontId="5" fillId="0" borderId="15">
      <alignment horizontal="left" wrapText="1" indent="2"/>
    </xf>
    <xf numFmtId="0" fontId="5" fillId="0" borderId="32">
      <alignment horizontal="center" vertical="center" shrinkToFit="1"/>
    </xf>
    <xf numFmtId="49" fontId="5" fillId="0" borderId="13">
      <alignment horizontal="center" vertical="center"/>
    </xf>
    <xf numFmtId="165" fontId="5" fillId="0" borderId="13">
      <alignment horizontal="right" vertical="center" shrinkToFit="1"/>
    </xf>
    <xf numFmtId="165" fontId="5" fillId="0" borderId="27">
      <alignment horizontal="right" vertical="center" shrinkToFit="1"/>
    </xf>
    <xf numFmtId="0" fontId="5" fillId="0" borderId="33">
      <alignment horizontal="left" wrapText="1"/>
    </xf>
    <xf numFmtId="4" fontId="5" fillId="0" borderId="13">
      <alignment horizontal="right" shrinkToFit="1"/>
    </xf>
    <xf numFmtId="4" fontId="5" fillId="0" borderId="27">
      <alignment horizontal="right" shrinkToFit="1"/>
    </xf>
    <xf numFmtId="0" fontId="5" fillId="0" borderId="18">
      <alignment horizontal="left" wrapText="1" indent="2"/>
    </xf>
    <xf numFmtId="0" fontId="10" fillId="0" borderId="27">
      <alignment wrapText="1"/>
    </xf>
    <xf numFmtId="0" fontId="10" fillId="0" borderId="27"/>
    <xf numFmtId="49" fontId="5" fillId="0" borderId="27">
      <alignment horizontal="center" shrinkToFit="1"/>
    </xf>
    <xf numFmtId="49" fontId="5" fillId="0" borderId="13">
      <alignment horizontal="center" vertical="center" shrinkToFit="1"/>
    </xf>
    <xf numFmtId="0" fontId="3" fillId="0" borderId="11">
      <alignment horizontal="left"/>
    </xf>
    <xf numFmtId="0" fontId="3" fillId="0" borderId="31">
      <alignment horizontal="left"/>
    </xf>
    <xf numFmtId="0" fontId="5" fillId="0" borderId="31"/>
    <xf numFmtId="49" fontId="3" fillId="0" borderId="31"/>
    <xf numFmtId="0" fontId="5" fillId="0" borderId="2">
      <alignment horizontal="center" wrapText="1"/>
    </xf>
    <xf numFmtId="49" fontId="5" fillId="0" borderId="1">
      <alignment horizontal="left"/>
    </xf>
    <xf numFmtId="49" fontId="3" fillId="0" borderId="1"/>
    <xf numFmtId="0" fontId="11" fillId="0" borderId="1">
      <alignment horizontal="center"/>
    </xf>
    <xf numFmtId="0" fontId="11" fillId="0" borderId="11">
      <alignment horizontal="center"/>
    </xf>
    <xf numFmtId="0" fontId="11" fillId="0" borderId="1"/>
    <xf numFmtId="49" fontId="11" fillId="0" borderId="1"/>
    <xf numFmtId="0" fontId="3" fillId="0" borderId="1">
      <alignment horizontal="left"/>
    </xf>
    <xf numFmtId="0" fontId="3" fillId="0" borderId="1">
      <alignment horizontal="center"/>
    </xf>
    <xf numFmtId="0" fontId="9" fillId="0" borderId="1">
      <alignment horizontal="left"/>
    </xf>
    <xf numFmtId="0" fontId="5" fillId="0" borderId="1">
      <alignment horizontal="center"/>
    </xf>
    <xf numFmtId="0" fontId="3" fillId="0" borderId="2"/>
    <xf numFmtId="0" fontId="3" fillId="0" borderId="13">
      <alignment horizontal="left" wrapText="1"/>
    </xf>
    <xf numFmtId="0" fontId="3" fillId="0" borderId="11"/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2" borderId="1"/>
    <xf numFmtId="0" fontId="12" fillId="0" borderId="1"/>
    <xf numFmtId="0" fontId="13" fillId="0" borderId="1"/>
    <xf numFmtId="0" fontId="3" fillId="0" borderId="13">
      <alignment horizontal="left"/>
    </xf>
    <xf numFmtId="0" fontId="14" fillId="0" borderId="1"/>
    <xf numFmtId="0" fontId="14" fillId="0" borderId="1"/>
    <xf numFmtId="0" fontId="22" fillId="0" borderId="1"/>
    <xf numFmtId="0" fontId="17" fillId="0" borderId="1"/>
    <xf numFmtId="0" fontId="2" fillId="0" borderId="1"/>
    <xf numFmtId="0" fontId="14" fillId="0" borderId="1"/>
    <xf numFmtId="0" fontId="14" fillId="0" borderId="1"/>
    <xf numFmtId="0" fontId="14" fillId="0" borderId="1"/>
    <xf numFmtId="0" fontId="14" fillId="0" borderId="1"/>
    <xf numFmtId="0" fontId="14" fillId="0" borderId="1"/>
    <xf numFmtId="0" fontId="14" fillId="0" borderId="1"/>
    <xf numFmtId="0" fontId="8" fillId="0" borderId="1"/>
    <xf numFmtId="0" fontId="8" fillId="0" borderId="1"/>
    <xf numFmtId="0" fontId="8" fillId="0" borderId="1"/>
    <xf numFmtId="49" fontId="10" fillId="0" borderId="13">
      <alignment horizontal="center" vertical="center" wrapText="1"/>
    </xf>
    <xf numFmtId="49" fontId="10" fillId="0" borderId="4">
      <alignment horizontal="center" vertical="center" wrapText="1"/>
    </xf>
    <xf numFmtId="0" fontId="1" fillId="0" borderId="1"/>
  </cellStyleXfs>
  <cellXfs count="180">
    <xf numFmtId="0" fontId="0" fillId="0" borderId="0" xfId="0"/>
    <xf numFmtId="0" fontId="0" fillId="0" borderId="0" xfId="0" applyProtection="1">
      <protection locked="0"/>
    </xf>
    <xf numFmtId="0" fontId="3" fillId="0" borderId="1" xfId="1" applyNumberFormat="1" applyProtection="1"/>
    <xf numFmtId="0" fontId="6" fillId="0" borderId="1" xfId="4" applyNumberFormat="1" applyProtection="1">
      <alignment horizontal="right"/>
    </xf>
    <xf numFmtId="0" fontId="4" fillId="0" borderId="1" xfId="5" applyNumberFormat="1" applyProtection="1"/>
    <xf numFmtId="0" fontId="7" fillId="0" borderId="1" xfId="6" applyNumberFormat="1" applyProtection="1"/>
    <xf numFmtId="0" fontId="5" fillId="0" borderId="1" xfId="10" applyNumberFormat="1" applyProtection="1"/>
    <xf numFmtId="0" fontId="8" fillId="0" borderId="1" xfId="14" applyNumberFormat="1" applyProtection="1"/>
    <xf numFmtId="0" fontId="5" fillId="0" borderId="1" xfId="16" applyNumberFormat="1" applyProtection="1">
      <alignment horizontal="left"/>
    </xf>
    <xf numFmtId="49" fontId="5" fillId="0" borderId="1" xfId="17" applyProtection="1"/>
    <xf numFmtId="0" fontId="6" fillId="0" borderId="1" xfId="9" applyNumberFormat="1" applyBorder="1" applyProtection="1">
      <alignment horizontal="right"/>
    </xf>
    <xf numFmtId="0" fontId="6" fillId="0" borderId="1" xfId="13" applyNumberFormat="1" applyBorder="1" applyProtection="1">
      <alignment horizontal="right"/>
    </xf>
    <xf numFmtId="0" fontId="7" fillId="0" borderId="1" xfId="7" applyNumberFormat="1" applyBorder="1" applyProtection="1"/>
    <xf numFmtId="0" fontId="5" fillId="0" borderId="1" xfId="11" applyNumberFormat="1" applyBorder="1" applyProtection="1">
      <alignment horizontal="right"/>
    </xf>
    <xf numFmtId="49" fontId="5" fillId="0" borderId="1" xfId="18" applyBorder="1" applyProtection="1">
      <alignment horizontal="right" vertical="center"/>
    </xf>
    <xf numFmtId="0" fontId="14" fillId="0" borderId="1" xfId="126"/>
    <xf numFmtId="0" fontId="4" fillId="0" borderId="2" xfId="28" applyNumberFormat="1" applyProtection="1">
      <alignment horizontal="center"/>
    </xf>
    <xf numFmtId="2" fontId="20" fillId="0" borderId="47" xfId="128" applyNumberFormat="1" applyFont="1" applyBorder="1" applyAlignment="1">
      <alignment horizontal="centerContinuous" vertical="center" wrapText="1"/>
    </xf>
    <xf numFmtId="2" fontId="20" fillId="0" borderId="48" xfId="128" applyNumberFormat="1" applyFont="1" applyBorder="1" applyAlignment="1">
      <alignment horizontal="centerContinuous" vertical="center" wrapText="1"/>
    </xf>
    <xf numFmtId="0" fontId="20" fillId="0" borderId="49" xfId="128" applyFont="1" applyBorder="1" applyAlignment="1">
      <alignment horizontal="center" vertical="center" wrapText="1"/>
    </xf>
    <xf numFmtId="2" fontId="20" fillId="0" borderId="50" xfId="128" applyNumberFormat="1" applyFont="1" applyBorder="1" applyAlignment="1">
      <alignment horizontal="centerContinuous" vertical="center" wrapText="1"/>
    </xf>
    <xf numFmtId="0" fontId="20" fillId="0" borderId="51" xfId="128" applyFont="1" applyBorder="1" applyAlignment="1">
      <alignment horizontal="center" vertical="center" wrapText="1"/>
    </xf>
    <xf numFmtId="0" fontId="21" fillId="0" borderId="52" xfId="128" applyFont="1" applyBorder="1" applyAlignment="1">
      <alignment horizontal="center" vertical="top" wrapText="1"/>
    </xf>
    <xf numFmtId="0" fontId="21" fillId="0" borderId="49" xfId="128" applyFont="1" applyBorder="1" applyAlignment="1">
      <alignment horizontal="center" vertical="top" wrapText="1"/>
    </xf>
    <xf numFmtId="0" fontId="21" fillId="0" borderId="48" xfId="128" applyFont="1" applyBorder="1" applyAlignment="1">
      <alignment horizontal="center" vertical="top" wrapText="1"/>
    </xf>
    <xf numFmtId="0" fontId="21" fillId="0" borderId="54" xfId="128" applyFont="1" applyBorder="1" applyAlignment="1">
      <alignment horizontal="center" vertical="top" wrapText="1"/>
    </xf>
    <xf numFmtId="0" fontId="21" fillId="0" borderId="55" xfId="128" applyFont="1" applyBorder="1" applyAlignment="1">
      <alignment horizontal="center" vertical="top" wrapText="1"/>
    </xf>
    <xf numFmtId="0" fontId="19" fillId="0" borderId="56" xfId="128" applyFont="1" applyFill="1" applyBorder="1" applyAlignment="1">
      <alignment vertical="top" wrapText="1"/>
    </xf>
    <xf numFmtId="4" fontId="18" fillId="0" borderId="55" xfId="128" applyNumberFormat="1" applyFont="1" applyFill="1" applyBorder="1" applyAlignment="1">
      <alignment horizontal="center" vertical="center" wrapText="1"/>
    </xf>
    <xf numFmtId="4" fontId="18" fillId="0" borderId="57" xfId="128" applyNumberFormat="1" applyFont="1" applyFill="1" applyBorder="1" applyAlignment="1">
      <alignment horizontal="center" vertical="center" wrapText="1"/>
    </xf>
    <xf numFmtId="4" fontId="18" fillId="0" borderId="44" xfId="128" applyNumberFormat="1" applyFont="1" applyFill="1" applyBorder="1" applyAlignment="1">
      <alignment horizontal="center" vertical="center" wrapText="1"/>
    </xf>
    <xf numFmtId="0" fontId="18" fillId="0" borderId="56" xfId="127" applyFont="1" applyFill="1" applyBorder="1" applyAlignment="1">
      <alignment vertical="top" wrapText="1"/>
    </xf>
    <xf numFmtId="0" fontId="18" fillId="0" borderId="56" xfId="128" applyFont="1" applyFill="1" applyBorder="1" applyAlignment="1">
      <alignment vertical="top" wrapText="1"/>
    </xf>
    <xf numFmtId="0" fontId="18" fillId="0" borderId="46" xfId="128" applyFont="1" applyFill="1" applyBorder="1" applyAlignment="1">
      <alignment vertical="top" wrapText="1"/>
    </xf>
    <xf numFmtId="4" fontId="18" fillId="0" borderId="58" xfId="128" applyNumberFormat="1" applyFont="1" applyFill="1" applyBorder="1" applyAlignment="1">
      <alignment horizontal="center" vertical="center" wrapText="1"/>
    </xf>
    <xf numFmtId="0" fontId="18" fillId="0" borderId="59" xfId="128" applyFont="1" applyFill="1" applyBorder="1" applyAlignment="1">
      <alignment vertical="top" wrapText="1"/>
    </xf>
    <xf numFmtId="4" fontId="18" fillId="0" borderId="60" xfId="128" applyNumberFormat="1" applyFont="1" applyFill="1" applyBorder="1" applyAlignment="1">
      <alignment horizontal="center" vertical="center" wrapText="1"/>
    </xf>
    <xf numFmtId="4" fontId="18" fillId="0" borderId="44" xfId="128" applyNumberFormat="1" applyFont="1" applyFill="1" applyBorder="1"/>
    <xf numFmtId="0" fontId="19" fillId="0" borderId="61" xfId="128" applyFont="1" applyBorder="1" applyAlignment="1">
      <alignment horizontal="center" vertical="center" wrapText="1"/>
    </xf>
    <xf numFmtId="0" fontId="18" fillId="0" borderId="62" xfId="128" applyFont="1" applyFill="1" applyBorder="1" applyAlignment="1">
      <alignment vertical="top" wrapText="1"/>
    </xf>
    <xf numFmtId="0" fontId="19" fillId="0" borderId="63" xfId="128" applyFont="1" applyBorder="1" applyAlignment="1">
      <alignment horizontal="center" vertical="center" wrapText="1"/>
    </xf>
    <xf numFmtId="0" fontId="6" fillId="0" borderId="13" xfId="33" applyNumberFormat="1" applyFont="1" applyAlignment="1" applyProtection="1">
      <alignment horizontal="center" vertical="center"/>
    </xf>
    <xf numFmtId="0" fontId="6" fillId="0" borderId="4" xfId="50" applyNumberFormat="1" applyFont="1" applyAlignment="1" applyProtection="1">
      <alignment horizontal="center" vertical="center" shrinkToFit="1"/>
    </xf>
    <xf numFmtId="0" fontId="6" fillId="0" borderId="4" xfId="51" applyNumberFormat="1" applyFont="1" applyAlignment="1" applyProtection="1">
      <alignment horizontal="center" vertical="center" shrinkToFit="1"/>
    </xf>
    <xf numFmtId="0" fontId="15" fillId="0" borderId="41" xfId="126" applyNumberFormat="1" applyFont="1" applyBorder="1" applyAlignment="1" applyProtection="1">
      <alignment horizontal="center" vertical="center"/>
      <protection locked="0"/>
    </xf>
    <xf numFmtId="0" fontId="15" fillId="0" borderId="13" xfId="126" applyNumberFormat="1" applyFont="1" applyBorder="1" applyAlignment="1" applyProtection="1">
      <alignment horizontal="center" vertical="center"/>
      <protection locked="0"/>
    </xf>
    <xf numFmtId="0" fontId="6" fillId="0" borderId="13" xfId="75" applyNumberFormat="1" applyFont="1" applyFill="1" applyBorder="1" applyAlignment="1" applyProtection="1">
      <alignment horizontal="center" vertical="center"/>
    </xf>
    <xf numFmtId="0" fontId="6" fillId="0" borderId="25" xfId="36" applyNumberFormat="1" applyFont="1" applyFill="1" applyBorder="1" applyProtection="1">
      <alignment horizontal="left" wrapText="1"/>
    </xf>
    <xf numFmtId="49" fontId="6" fillId="0" borderId="36" xfId="38" applyFont="1" applyFill="1" applyBorder="1" applyProtection="1">
      <alignment horizontal="center"/>
    </xf>
    <xf numFmtId="4" fontId="6" fillId="0" borderId="36" xfId="39" applyFont="1" applyFill="1" applyBorder="1" applyProtection="1">
      <alignment horizontal="right" shrinkToFit="1"/>
    </xf>
    <xf numFmtId="2" fontId="15" fillId="0" borderId="38" xfId="126" applyNumberFormat="1" applyFont="1" applyFill="1" applyBorder="1" applyProtection="1">
      <protection locked="0"/>
    </xf>
    <xf numFmtId="2" fontId="15" fillId="0" borderId="20" xfId="126" applyNumberFormat="1" applyFont="1" applyFill="1" applyBorder="1" applyProtection="1">
      <protection locked="0"/>
    </xf>
    <xf numFmtId="4" fontId="6" fillId="0" borderId="20" xfId="75" applyNumberFormat="1" applyFont="1" applyFill="1" applyBorder="1" applyAlignment="1" applyProtection="1">
      <alignment horizontal="right"/>
    </xf>
    <xf numFmtId="0" fontId="6" fillId="0" borderId="27" xfId="40" applyNumberFormat="1" applyFont="1" applyFill="1" applyBorder="1" applyProtection="1">
      <alignment horizontal="left" wrapText="1"/>
    </xf>
    <xf numFmtId="49" fontId="6" fillId="0" borderId="13" xfId="42" applyFont="1" applyFill="1" applyBorder="1" applyProtection="1">
      <alignment horizontal="center"/>
    </xf>
    <xf numFmtId="165" fontId="6" fillId="0" borderId="13" xfId="57" applyFont="1" applyFill="1" applyBorder="1" applyProtection="1">
      <alignment horizontal="right" shrinkToFit="1"/>
    </xf>
    <xf numFmtId="0" fontId="15" fillId="0" borderId="41" xfId="126" applyFont="1" applyFill="1" applyBorder="1" applyProtection="1">
      <protection locked="0"/>
    </xf>
    <xf numFmtId="2" fontId="15" fillId="0" borderId="13" xfId="126" applyNumberFormat="1" applyFont="1" applyFill="1" applyBorder="1" applyProtection="1">
      <protection locked="0"/>
    </xf>
    <xf numFmtId="4" fontId="6" fillId="0" borderId="13" xfId="75" applyNumberFormat="1" applyFont="1" applyFill="1" applyBorder="1" applyAlignment="1" applyProtection="1">
      <alignment horizontal="right"/>
    </xf>
    <xf numFmtId="0" fontId="6" fillId="0" borderId="26" xfId="59" applyNumberFormat="1" applyFont="1" applyFill="1" applyProtection="1">
      <alignment horizontal="left" wrapText="1"/>
    </xf>
    <xf numFmtId="49" fontId="6" fillId="0" borderId="23" xfId="61" applyFont="1" applyFill="1" applyProtection="1">
      <alignment horizontal="center" wrapText="1"/>
    </xf>
    <xf numFmtId="4" fontId="6" fillId="0" borderId="23" xfId="62" applyFont="1" applyFill="1" applyProtection="1">
      <alignment horizontal="right" wrapText="1"/>
    </xf>
    <xf numFmtId="2" fontId="15" fillId="0" borderId="39" xfId="126" applyNumberFormat="1" applyFont="1" applyFill="1" applyBorder="1" applyProtection="1">
      <protection locked="0"/>
    </xf>
    <xf numFmtId="2" fontId="15" fillId="0" borderId="23" xfId="126" applyNumberFormat="1" applyFont="1" applyFill="1" applyBorder="1" applyProtection="1">
      <protection locked="0"/>
    </xf>
    <xf numFmtId="4" fontId="6" fillId="0" borderId="23" xfId="75" applyNumberFormat="1" applyFont="1" applyFill="1" applyBorder="1" applyAlignment="1" applyProtection="1">
      <alignment horizontal="right"/>
    </xf>
    <xf numFmtId="2" fontId="15" fillId="0" borderId="41" xfId="126" applyNumberFormat="1" applyFont="1" applyFill="1" applyBorder="1" applyProtection="1">
      <protection locked="0"/>
    </xf>
    <xf numFmtId="49" fontId="6" fillId="0" borderId="32" xfId="61" applyFont="1" applyFill="1" applyBorder="1" applyProtection="1">
      <alignment horizontal="center" wrapText="1"/>
    </xf>
    <xf numFmtId="0" fontId="6" fillId="0" borderId="40" xfId="59" applyNumberFormat="1" applyFont="1" applyFill="1" applyBorder="1" applyProtection="1">
      <alignment horizontal="left" wrapText="1"/>
    </xf>
    <xf numFmtId="49" fontId="6" fillId="0" borderId="64" xfId="61" applyFont="1" applyFill="1" applyBorder="1" applyProtection="1">
      <alignment horizontal="center" wrapText="1"/>
    </xf>
    <xf numFmtId="4" fontId="6" fillId="0" borderId="34" xfId="62" applyFont="1" applyFill="1" applyBorder="1" applyProtection="1">
      <alignment horizontal="right" wrapText="1"/>
    </xf>
    <xf numFmtId="0" fontId="6" fillId="0" borderId="27" xfId="59" applyNumberFormat="1" applyFont="1" applyFill="1" applyBorder="1" applyProtection="1">
      <alignment horizontal="left" wrapText="1"/>
    </xf>
    <xf numFmtId="4" fontId="6" fillId="0" borderId="13" xfId="62" applyFont="1" applyFill="1" applyBorder="1" applyProtection="1">
      <alignment horizontal="right" wrapText="1"/>
    </xf>
    <xf numFmtId="0" fontId="24" fillId="0" borderId="1" xfId="10" applyNumberFormat="1" applyFont="1" applyProtection="1"/>
    <xf numFmtId="0" fontId="24" fillId="0" borderId="1" xfId="24" applyNumberFormat="1" applyFont="1" applyBorder="1" applyProtection="1">
      <alignment horizontal="left"/>
    </xf>
    <xf numFmtId="49" fontId="24" fillId="0" borderId="1" xfId="25" applyFont="1" applyBorder="1" applyProtection="1"/>
    <xf numFmtId="49" fontId="24" fillId="0" borderId="1" xfId="26" applyFont="1" applyBorder="1" applyProtection="1"/>
    <xf numFmtId="0" fontId="6" fillId="0" borderId="1" xfId="13" applyNumberFormat="1" applyFont="1" applyBorder="1" applyProtection="1">
      <alignment horizontal="right"/>
    </xf>
    <xf numFmtId="0" fontId="24" fillId="0" borderId="1" xfId="16" applyNumberFormat="1" applyFont="1" applyProtection="1">
      <alignment horizontal="left"/>
    </xf>
    <xf numFmtId="49" fontId="24" fillId="0" borderId="1" xfId="17" applyFont="1" applyProtection="1"/>
    <xf numFmtId="49" fontId="24" fillId="0" borderId="1" xfId="23" applyFont="1" applyBorder="1" applyProtection="1">
      <alignment horizontal="right"/>
    </xf>
    <xf numFmtId="0" fontId="25" fillId="0" borderId="2" xfId="28" applyNumberFormat="1" applyFont="1" applyProtection="1">
      <alignment horizontal="center"/>
    </xf>
    <xf numFmtId="49" fontId="6" fillId="0" borderId="23" xfId="30" applyFont="1" applyBorder="1" applyProtection="1">
      <alignment horizontal="center" vertical="top" wrapText="1"/>
      <protection locked="0"/>
    </xf>
    <xf numFmtId="0" fontId="6" fillId="0" borderId="5" xfId="32" applyNumberFormat="1" applyFont="1" applyProtection="1"/>
    <xf numFmtId="0" fontId="15" fillId="0" borderId="37" xfId="0" applyFont="1" applyBorder="1" applyAlignment="1">
      <alignment vertical="center" wrapText="1"/>
    </xf>
    <xf numFmtId="0" fontId="6" fillId="0" borderId="13" xfId="33" applyNumberFormat="1" applyFont="1" applyProtection="1">
      <alignment horizontal="center" vertical="center"/>
    </xf>
    <xf numFmtId="0" fontId="6" fillId="0" borderId="4" xfId="34" applyNumberFormat="1" applyFont="1" applyProtection="1">
      <alignment horizontal="center" vertical="center"/>
    </xf>
    <xf numFmtId="49" fontId="6" fillId="0" borderId="4" xfId="35" applyFont="1" applyProtection="1">
      <alignment horizontal="center" vertical="center"/>
    </xf>
    <xf numFmtId="0" fontId="6" fillId="0" borderId="35" xfId="32" applyNumberFormat="1" applyFont="1" applyBorder="1" applyProtection="1"/>
    <xf numFmtId="0" fontId="6" fillId="0" borderId="35" xfId="32" applyNumberFormat="1" applyFont="1" applyBorder="1" applyAlignment="1" applyProtection="1">
      <alignment horizontal="center" vertical="center" wrapText="1"/>
    </xf>
    <xf numFmtId="0" fontId="6" fillId="0" borderId="13" xfId="32" applyNumberFormat="1" applyFont="1" applyBorder="1" applyProtection="1"/>
    <xf numFmtId="0" fontId="6" fillId="0" borderId="5" xfId="32" applyNumberFormat="1" applyFont="1" applyFill="1" applyProtection="1"/>
    <xf numFmtId="2" fontId="6" fillId="0" borderId="35" xfId="32" applyNumberFormat="1" applyFont="1" applyFill="1" applyBorder="1" applyProtection="1"/>
    <xf numFmtId="2" fontId="6" fillId="0" borderId="13" xfId="32" applyNumberFormat="1" applyFont="1" applyFill="1" applyBorder="1" applyProtection="1"/>
    <xf numFmtId="0" fontId="6" fillId="0" borderId="21" xfId="44" applyNumberFormat="1" applyFont="1" applyFill="1" applyProtection="1">
      <alignment horizontal="left" wrapText="1" indent="2"/>
    </xf>
    <xf numFmtId="49" fontId="6" fillId="0" borderId="23" xfId="46" applyFont="1" applyFill="1" applyProtection="1">
      <alignment horizontal="center"/>
    </xf>
    <xf numFmtId="4" fontId="6" fillId="0" borderId="23" xfId="47" applyFont="1" applyFill="1" applyProtection="1">
      <alignment horizontal="right" shrinkToFit="1"/>
    </xf>
    <xf numFmtId="2" fontId="6" fillId="0" borderId="37" xfId="32" applyNumberFormat="1" applyFont="1" applyFill="1" applyBorder="1" applyProtection="1"/>
    <xf numFmtId="4" fontId="6" fillId="0" borderId="23" xfId="47" applyFont="1" applyProtection="1">
      <alignment horizontal="right" shrinkToFit="1"/>
    </xf>
    <xf numFmtId="0" fontId="15" fillId="0" borderId="21" xfId="44" applyNumberFormat="1" applyFont="1" applyFill="1" applyProtection="1">
      <alignment horizontal="left" wrapText="1" indent="2"/>
    </xf>
    <xf numFmtId="0" fontId="6" fillId="0" borderId="21" xfId="44" applyNumberFormat="1" applyFont="1" applyProtection="1">
      <alignment horizontal="left" wrapText="1" indent="2"/>
    </xf>
    <xf numFmtId="49" fontId="6" fillId="0" borderId="23" xfId="46" applyFont="1" applyProtection="1">
      <alignment horizontal="center"/>
    </xf>
    <xf numFmtId="2" fontId="6" fillId="0" borderId="35" xfId="32" applyNumberFormat="1" applyFont="1" applyBorder="1" applyProtection="1"/>
    <xf numFmtId="4" fontId="26" fillId="0" borderId="17" xfId="39" applyFont="1" applyFill="1" applyProtection="1">
      <alignment horizontal="right" shrinkToFit="1"/>
    </xf>
    <xf numFmtId="4" fontId="26" fillId="0" borderId="23" xfId="47" applyFont="1" applyFill="1" applyProtection="1">
      <alignment horizontal="right" shrinkToFit="1"/>
    </xf>
    <xf numFmtId="4" fontId="26" fillId="0" borderId="23" xfId="47" applyFont="1" applyProtection="1">
      <alignment horizontal="right" shrinkToFit="1"/>
    </xf>
    <xf numFmtId="4" fontId="6" fillId="0" borderId="17" xfId="39" applyFont="1" applyFill="1" applyProtection="1">
      <alignment horizontal="right" shrinkToFit="1"/>
    </xf>
    <xf numFmtId="49" fontId="6" fillId="0" borderId="23" xfId="61" applyFont="1" applyProtection="1">
      <alignment horizontal="center" wrapText="1"/>
    </xf>
    <xf numFmtId="4" fontId="3" fillId="0" borderId="17" xfId="39" applyFont="1" applyFill="1" applyProtection="1">
      <alignment horizontal="right" shrinkToFit="1"/>
    </xf>
    <xf numFmtId="4" fontId="3" fillId="0" borderId="23" xfId="62" applyFont="1" applyFill="1" applyProtection="1">
      <alignment horizontal="right" wrapText="1"/>
    </xf>
    <xf numFmtId="165" fontId="3" fillId="0" borderId="13" xfId="57" applyFont="1" applyFill="1" applyBorder="1" applyProtection="1">
      <alignment horizontal="right" shrinkToFit="1"/>
    </xf>
    <xf numFmtId="4" fontId="19" fillId="0" borderId="44" xfId="128" applyNumberFormat="1" applyFont="1" applyFill="1" applyBorder="1" applyAlignment="1">
      <alignment horizontal="center" vertical="center" wrapText="1"/>
    </xf>
    <xf numFmtId="0" fontId="21" fillId="0" borderId="65" xfId="128" applyFont="1" applyBorder="1" applyAlignment="1">
      <alignment horizontal="center" vertical="top" wrapText="1"/>
    </xf>
    <xf numFmtId="0" fontId="19" fillId="0" borderId="63" xfId="128" applyFont="1" applyFill="1" applyBorder="1" applyAlignment="1">
      <alignment horizontal="center" vertical="center" wrapText="1"/>
    </xf>
    <xf numFmtId="0" fontId="18" fillId="0" borderId="63" xfId="127" applyFont="1" applyFill="1" applyBorder="1" applyAlignment="1">
      <alignment horizontal="center" vertical="center" wrapText="1"/>
    </xf>
    <xf numFmtId="0" fontId="18" fillId="0" borderId="63" xfId="128" applyFont="1" applyFill="1" applyBorder="1" applyAlignment="1">
      <alignment horizontal="center" vertical="center" wrapText="1"/>
    </xf>
    <xf numFmtId="4" fontId="19" fillId="0" borderId="53" xfId="128" applyNumberFormat="1" applyFont="1" applyFill="1" applyBorder="1" applyAlignment="1">
      <alignment horizontal="center" vertical="center" wrapText="1"/>
    </xf>
    <xf numFmtId="4" fontId="18" fillId="0" borderId="57" xfId="128" applyNumberFormat="1" applyFont="1" applyFill="1" applyBorder="1" applyAlignment="1">
      <alignment horizontal="center" vertical="center" wrapText="1"/>
    </xf>
    <xf numFmtId="4" fontId="18" fillId="0" borderId="44" xfId="128" applyNumberFormat="1" applyFont="1" applyFill="1" applyBorder="1" applyAlignment="1">
      <alignment horizontal="center" vertical="center" wrapText="1"/>
    </xf>
    <xf numFmtId="4" fontId="18" fillId="0" borderId="58" xfId="128" applyNumberFormat="1" applyFont="1" applyFill="1" applyBorder="1" applyAlignment="1">
      <alignment horizontal="center" vertical="center" wrapText="1"/>
    </xf>
    <xf numFmtId="4" fontId="18" fillId="0" borderId="60" xfId="128" applyNumberFormat="1" applyFont="1" applyFill="1" applyBorder="1" applyAlignment="1">
      <alignment horizontal="center" vertical="center" wrapText="1"/>
    </xf>
    <xf numFmtId="4" fontId="18" fillId="0" borderId="44" xfId="128" applyNumberFormat="1" applyFont="1" applyFill="1" applyBorder="1"/>
    <xf numFmtId="4" fontId="6" fillId="0" borderId="13" xfId="43" applyFont="1" applyFill="1" applyBorder="1" applyProtection="1">
      <alignment horizontal="right" shrinkToFit="1"/>
    </xf>
    <xf numFmtId="4" fontId="26" fillId="0" borderId="13" xfId="43" applyFont="1" applyFill="1" applyBorder="1" applyProtection="1">
      <alignment horizontal="right" shrinkToFit="1"/>
    </xf>
    <xf numFmtId="166" fontId="19" fillId="0" borderId="55" xfId="0" applyNumberFormat="1" applyFont="1" applyFill="1" applyBorder="1" applyAlignment="1">
      <alignment horizontal="center" vertical="center"/>
    </xf>
    <xf numFmtId="0" fontId="6" fillId="0" borderId="40" xfId="44" applyNumberFormat="1" applyFont="1" applyFill="1" applyBorder="1" applyProtection="1">
      <alignment horizontal="left" wrapText="1" indent="2"/>
    </xf>
    <xf numFmtId="49" fontId="6" fillId="0" borderId="34" xfId="46" applyFont="1" applyFill="1" applyBorder="1" applyProtection="1">
      <alignment horizontal="center"/>
    </xf>
    <xf numFmtId="4" fontId="6" fillId="0" borderId="34" xfId="47" applyFont="1" applyBorder="1" applyProtection="1">
      <alignment horizontal="right" shrinkToFit="1"/>
    </xf>
    <xf numFmtId="4" fontId="26" fillId="0" borderId="34" xfId="47" applyFont="1" applyFill="1" applyBorder="1" applyProtection="1">
      <alignment horizontal="right" shrinkToFit="1"/>
    </xf>
    <xf numFmtId="2" fontId="6" fillId="0" borderId="20" xfId="32" applyNumberFormat="1" applyFont="1" applyFill="1" applyBorder="1" applyProtection="1"/>
    <xf numFmtId="4" fontId="6" fillId="0" borderId="34" xfId="47" applyFont="1" applyFill="1" applyBorder="1" applyProtection="1">
      <alignment horizontal="right" shrinkToFit="1"/>
    </xf>
    <xf numFmtId="0" fontId="6" fillId="0" borderId="13" xfId="44" applyNumberFormat="1" applyFont="1" applyFill="1" applyBorder="1" applyProtection="1">
      <alignment horizontal="left" wrapText="1" indent="2"/>
    </xf>
    <xf numFmtId="49" fontId="6" fillId="0" borderId="13" xfId="46" applyFont="1" applyFill="1" applyBorder="1" applyProtection="1">
      <alignment horizontal="center"/>
    </xf>
    <xf numFmtId="4" fontId="6" fillId="0" borderId="13" xfId="47" applyFont="1" applyBorder="1" applyProtection="1">
      <alignment horizontal="right" shrinkToFit="1"/>
    </xf>
    <xf numFmtId="4" fontId="26" fillId="0" borderId="13" xfId="47" applyFont="1" applyFill="1" applyBorder="1" applyProtection="1">
      <alignment horizontal="right" shrinkToFit="1"/>
    </xf>
    <xf numFmtId="0" fontId="6" fillId="0" borderId="13" xfId="32" applyNumberFormat="1" applyFont="1" applyFill="1" applyBorder="1" applyProtection="1"/>
    <xf numFmtId="4" fontId="6" fillId="0" borderId="13" xfId="47" applyFont="1" applyFill="1" applyBorder="1" applyProtection="1">
      <alignment horizontal="right" shrinkToFit="1"/>
    </xf>
    <xf numFmtId="2" fontId="19" fillId="0" borderId="55" xfId="0" applyNumberFormat="1" applyFont="1" applyFill="1" applyBorder="1" applyAlignment="1">
      <alignment horizontal="center" vertical="center"/>
    </xf>
    <xf numFmtId="2" fontId="6" fillId="0" borderId="20" xfId="31" applyNumberFormat="1" applyFont="1" applyBorder="1" applyAlignment="1" applyProtection="1">
      <alignment vertical="center" wrapText="1"/>
    </xf>
    <xf numFmtId="0" fontId="23" fillId="0" borderId="34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15" fillId="0" borderId="20" xfId="0" applyFont="1" applyBorder="1" applyAlignment="1">
      <alignment wrapText="1"/>
    </xf>
    <xf numFmtId="0" fontId="23" fillId="0" borderId="34" xfId="0" applyFont="1" applyBorder="1" applyAlignment="1">
      <alignment wrapText="1"/>
    </xf>
    <xf numFmtId="0" fontId="23" fillId="0" borderId="23" xfId="0" applyFont="1" applyBorder="1" applyAlignment="1">
      <alignment wrapText="1"/>
    </xf>
    <xf numFmtId="49" fontId="6" fillId="0" borderId="14" xfId="30" applyFont="1" applyBorder="1" applyAlignment="1" applyProtection="1">
      <alignment horizontal="center" vertical="top" wrapText="1"/>
    </xf>
    <xf numFmtId="0" fontId="23" fillId="0" borderId="11" xfId="0" applyFont="1" applyBorder="1" applyAlignment="1">
      <alignment wrapText="1"/>
    </xf>
    <xf numFmtId="0" fontId="23" fillId="0" borderId="38" xfId="0" applyFont="1" applyBorder="1" applyAlignment="1">
      <alignment wrapText="1"/>
    </xf>
    <xf numFmtId="49" fontId="6" fillId="0" borderId="5" xfId="30" applyFont="1" applyBorder="1" applyAlignment="1" applyProtection="1">
      <alignment horizontal="center" vertical="top" wrapText="1"/>
      <protection locked="0"/>
    </xf>
    <xf numFmtId="0" fontId="23" fillId="0" borderId="1" xfId="0" applyFont="1" applyBorder="1" applyAlignment="1">
      <alignment wrapText="1"/>
    </xf>
    <xf numFmtId="0" fontId="23" fillId="0" borderId="3" xfId="0" applyFont="1" applyBorder="1" applyAlignment="1">
      <alignment wrapText="1"/>
    </xf>
    <xf numFmtId="49" fontId="6" fillId="0" borderId="37" xfId="30" applyFont="1" applyBorder="1" applyAlignment="1" applyProtection="1">
      <alignment horizontal="center" vertical="top" wrapText="1"/>
      <protection locked="0"/>
    </xf>
    <xf numFmtId="0" fontId="23" fillId="0" borderId="2" xfId="0" applyFont="1" applyBorder="1" applyAlignment="1">
      <alignment wrapText="1"/>
    </xf>
    <xf numFmtId="0" fontId="23" fillId="0" borderId="39" xfId="0" applyFont="1" applyBorder="1" applyAlignment="1">
      <alignment wrapText="1"/>
    </xf>
    <xf numFmtId="0" fontId="4" fillId="0" borderId="1" xfId="2" applyNumberFormat="1" applyProtection="1">
      <alignment horizontal="center"/>
    </xf>
    <xf numFmtId="0" fontId="4" fillId="0" borderId="1" xfId="2" applyProtection="1">
      <alignment horizontal="center"/>
      <protection locked="0"/>
    </xf>
    <xf numFmtId="0" fontId="5" fillId="0" borderId="1" xfId="20" applyBorder="1" applyProtection="1">
      <alignment horizontal="left" wrapText="1"/>
      <protection locked="0"/>
    </xf>
    <xf numFmtId="0" fontId="25" fillId="0" borderId="2" xfId="28" applyNumberFormat="1" applyFont="1" applyProtection="1">
      <alignment horizontal="center"/>
    </xf>
    <xf numFmtId="0" fontId="25" fillId="0" borderId="2" xfId="28" applyFont="1" applyProtection="1">
      <alignment horizontal="center"/>
      <protection locked="0"/>
    </xf>
    <xf numFmtId="0" fontId="16" fillId="0" borderId="1" xfId="16" applyNumberFormat="1" applyFont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6" fillId="0" borderId="20" xfId="29" applyNumberFormat="1" applyFont="1" applyBorder="1" applyAlignment="1" applyProtection="1">
      <alignment horizontal="center" vertical="top" wrapText="1"/>
    </xf>
    <xf numFmtId="0" fontId="6" fillId="0" borderId="34" xfId="29" applyFont="1" applyBorder="1" applyAlignment="1" applyProtection="1">
      <alignment horizontal="center" vertical="top" wrapText="1"/>
      <protection locked="0"/>
    </xf>
    <xf numFmtId="0" fontId="23" fillId="0" borderId="23" xfId="0" applyFont="1" applyBorder="1" applyAlignment="1">
      <alignment horizontal="center" vertical="top" wrapText="1"/>
    </xf>
    <xf numFmtId="0" fontId="4" fillId="0" borderId="1" xfId="2" applyNumberFormat="1" applyAlignment="1" applyProtection="1">
      <alignment horizontal="center" vertical="center" wrapText="1"/>
    </xf>
    <xf numFmtId="0" fontId="4" fillId="0" borderId="1" xfId="2" applyAlignment="1" applyProtection="1">
      <alignment horizontal="center" vertical="center" wrapText="1"/>
      <protection locked="0"/>
    </xf>
    <xf numFmtId="0" fontId="14" fillId="0" borderId="1" xfId="126" applyAlignment="1">
      <alignment vertical="center" wrapText="1"/>
    </xf>
    <xf numFmtId="0" fontId="6" fillId="0" borderId="13" xfId="29" applyNumberFormat="1" applyFont="1" applyProtection="1">
      <alignment horizontal="center" vertical="top" wrapText="1"/>
    </xf>
    <xf numFmtId="0" fontId="6" fillId="0" borderId="13" xfId="29" applyFont="1" applyProtection="1">
      <alignment horizontal="center" vertical="top" wrapText="1"/>
      <protection locked="0"/>
    </xf>
    <xf numFmtId="49" fontId="6" fillId="0" borderId="20" xfId="30" applyFont="1" applyBorder="1" applyProtection="1">
      <alignment horizontal="center" vertical="top" wrapText="1"/>
    </xf>
    <xf numFmtId="49" fontId="6" fillId="0" borderId="23" xfId="30" applyFont="1" applyBorder="1" applyProtection="1">
      <alignment horizontal="center" vertical="top" wrapText="1"/>
    </xf>
    <xf numFmtId="0" fontId="6" fillId="0" borderId="20" xfId="31" applyNumberFormat="1" applyFont="1" applyBorder="1" applyAlignment="1" applyProtection="1">
      <alignment vertical="top" wrapText="1"/>
    </xf>
    <xf numFmtId="0" fontId="6" fillId="0" borderId="23" xfId="31" applyNumberFormat="1" applyFont="1" applyBorder="1" applyAlignment="1" applyProtection="1">
      <alignment vertical="top" wrapText="1"/>
    </xf>
    <xf numFmtId="0" fontId="6" fillId="0" borderId="20" xfId="31" applyNumberFormat="1" applyFont="1" applyBorder="1" applyAlignment="1" applyProtection="1">
      <alignment vertical="center" wrapText="1"/>
    </xf>
    <xf numFmtId="0" fontId="6" fillId="0" borderId="23" xfId="31" applyNumberFormat="1" applyFont="1" applyBorder="1" applyAlignment="1" applyProtection="1">
      <alignment vertical="center" wrapText="1"/>
    </xf>
    <xf numFmtId="49" fontId="6" fillId="0" borderId="20" xfId="139" applyNumberFormat="1" applyFont="1" applyBorder="1" applyAlignment="1" applyProtection="1">
      <alignment horizontal="center" vertical="center" wrapText="1"/>
    </xf>
    <xf numFmtId="49" fontId="6" fillId="0" borderId="23" xfId="139" applyNumberFormat="1" applyFont="1" applyBorder="1" applyAlignment="1" applyProtection="1">
      <alignment horizontal="center" vertical="center" wrapText="1"/>
    </xf>
    <xf numFmtId="0" fontId="19" fillId="0" borderId="42" xfId="128" applyFont="1" applyBorder="1" applyAlignment="1">
      <alignment horizontal="center" vertical="center" wrapText="1"/>
    </xf>
    <xf numFmtId="0" fontId="19" fillId="0" borderId="45" xfId="128" applyFont="1" applyBorder="1" applyAlignment="1">
      <alignment horizontal="center" vertical="center" wrapText="1"/>
    </xf>
    <xf numFmtId="0" fontId="19" fillId="0" borderId="43" xfId="128" applyFont="1" applyBorder="1" applyAlignment="1">
      <alignment horizontal="center" vertical="center" wrapText="1"/>
    </xf>
    <xf numFmtId="0" fontId="19" fillId="0" borderId="44" xfId="128" applyFont="1" applyBorder="1" applyAlignment="1">
      <alignment horizontal="center" vertical="center" wrapText="1"/>
    </xf>
  </cellXfs>
  <cellStyles count="142">
    <cellStyle name="br" xfId="118"/>
    <cellStyle name="br 2" xfId="135"/>
    <cellStyle name="col" xfId="117"/>
    <cellStyle name="col 2" xfId="134"/>
    <cellStyle name="st123" xfId="114"/>
    <cellStyle name="style0" xfId="119"/>
    <cellStyle name="style0 2" xfId="136"/>
    <cellStyle name="td" xfId="120"/>
    <cellStyle name="td 2" xfId="137"/>
    <cellStyle name="tr" xfId="116"/>
    <cellStyle name="tr 2" xfId="133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0 2" xfId="139"/>
    <cellStyle name="xl31" xfId="14"/>
    <cellStyle name="xl32" xfId="122"/>
    <cellStyle name="xl32 2" xfId="138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4 2" xfId="140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2" xfId="125"/>
    <cellStyle name="Обычный 3" xfId="131"/>
    <cellStyle name="Обычный 3 2" xfId="128"/>
    <cellStyle name="Обычный 4" xfId="132"/>
    <cellStyle name="Обычный 5" xfId="130"/>
    <cellStyle name="Обычный 6" xfId="126"/>
    <cellStyle name="Обычный 7" xfId="129"/>
    <cellStyle name="Обычный 8" xfId="141"/>
    <cellStyle name="Обычный_ПРИЛ.№4" xfId="12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selection activeCell="H44" sqref="H44"/>
    </sheetView>
  </sheetViews>
  <sheetFormatPr defaultRowHeight="15" x14ac:dyDescent="0.25"/>
  <cols>
    <col min="1" max="1" width="50.7109375" style="1" customWidth="1"/>
    <col min="2" max="2" width="29.7109375" style="1" customWidth="1"/>
    <col min="3" max="3" width="12.5703125" style="1" customWidth="1"/>
    <col min="4" max="4" width="11.5703125" style="1" customWidth="1"/>
    <col min="5" max="5" width="9.140625" style="1" hidden="1"/>
    <col min="6" max="6" width="12.42578125" style="1" customWidth="1"/>
    <col min="7" max="7" width="13" style="1" customWidth="1"/>
    <col min="8" max="8" width="13.42578125" style="1" customWidth="1"/>
    <col min="9" max="9" width="15" style="1" customWidth="1"/>
    <col min="10" max="16384" width="9.140625" style="1"/>
  </cols>
  <sheetData>
    <row r="1" spans="1:9" ht="12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ht="14.1" customHeight="1" x14ac:dyDescent="0.25">
      <c r="A2" s="152"/>
      <c r="B2" s="153"/>
      <c r="C2" s="153"/>
      <c r="D2" s="153"/>
      <c r="E2" s="3"/>
      <c r="F2" s="3"/>
      <c r="G2" s="3"/>
      <c r="H2" s="3"/>
      <c r="I2" s="3"/>
    </row>
    <row r="3" spans="1:9" ht="14.1" customHeight="1" x14ac:dyDescent="0.25">
      <c r="A3" s="4"/>
      <c r="B3" s="5"/>
      <c r="C3" s="5"/>
      <c r="D3" s="12"/>
      <c r="E3" s="10"/>
      <c r="F3" s="10"/>
      <c r="G3" s="10"/>
      <c r="H3" s="10"/>
      <c r="I3" s="10"/>
    </row>
    <row r="4" spans="1:9" ht="14.1" customHeight="1" x14ac:dyDescent="0.25">
      <c r="A4" s="2"/>
      <c r="B4" s="2"/>
      <c r="C4" s="2"/>
      <c r="D4" s="13"/>
      <c r="E4" s="11"/>
      <c r="F4" s="11"/>
      <c r="G4" s="11"/>
      <c r="H4" s="11"/>
      <c r="I4" s="11"/>
    </row>
    <row r="5" spans="1:9" ht="14.1" customHeight="1" x14ac:dyDescent="0.25">
      <c r="A5" s="6"/>
      <c r="B5" s="6"/>
      <c r="C5" s="6"/>
      <c r="D5" s="13"/>
      <c r="E5" s="11"/>
      <c r="F5" s="11"/>
      <c r="G5" s="11"/>
      <c r="H5" s="11"/>
      <c r="I5" s="11"/>
    </row>
    <row r="6" spans="1:9" ht="14.1" customHeight="1" x14ac:dyDescent="0.25">
      <c r="A6" s="8"/>
      <c r="B6" s="8"/>
      <c r="C6" s="9"/>
      <c r="D6" s="14"/>
      <c r="E6" s="11"/>
      <c r="F6" s="11"/>
      <c r="G6" s="11"/>
      <c r="H6" s="11"/>
      <c r="I6" s="11"/>
    </row>
    <row r="7" spans="1:9" ht="22.7" customHeight="1" x14ac:dyDescent="0.25">
      <c r="A7" s="8"/>
      <c r="B7" s="154"/>
      <c r="C7" s="154"/>
      <c r="D7" s="14"/>
      <c r="E7" s="11"/>
      <c r="F7" s="11"/>
      <c r="G7" s="11"/>
      <c r="H7" s="11"/>
      <c r="I7" s="11"/>
    </row>
    <row r="8" spans="1:9" ht="59.25" customHeight="1" x14ac:dyDescent="0.25">
      <c r="A8" s="157" t="s">
        <v>120</v>
      </c>
      <c r="B8" s="158"/>
      <c r="C8" s="158"/>
      <c r="D8" s="158"/>
      <c r="E8" s="159"/>
      <c r="F8" s="159"/>
      <c r="G8" s="159"/>
      <c r="H8" s="159"/>
      <c r="I8" s="159"/>
    </row>
    <row r="9" spans="1:9" ht="14.1" customHeight="1" x14ac:dyDescent="0.25">
      <c r="A9" s="72"/>
      <c r="B9" s="73"/>
      <c r="C9" s="74"/>
      <c r="D9" s="75"/>
      <c r="E9" s="76"/>
      <c r="F9" s="76"/>
      <c r="G9" s="76"/>
      <c r="H9" s="76"/>
      <c r="I9" s="76"/>
    </row>
    <row r="10" spans="1:9" ht="14.1" customHeight="1" x14ac:dyDescent="0.25">
      <c r="A10" s="77"/>
      <c r="B10" s="77"/>
      <c r="C10" s="78"/>
      <c r="D10" s="79"/>
      <c r="E10" s="76"/>
      <c r="F10" s="76"/>
      <c r="G10" s="76"/>
      <c r="H10" s="76"/>
      <c r="I10" s="76"/>
    </row>
    <row r="11" spans="1:9" ht="14.1" customHeight="1" x14ac:dyDescent="0.25">
      <c r="A11" s="155" t="s">
        <v>36</v>
      </c>
      <c r="B11" s="156"/>
      <c r="C11" s="156"/>
      <c r="D11" s="156"/>
      <c r="E11" s="80"/>
      <c r="F11" s="80"/>
      <c r="G11" s="80"/>
      <c r="H11" s="80"/>
      <c r="I11" s="80"/>
    </row>
    <row r="12" spans="1:9" ht="14.25" customHeight="1" x14ac:dyDescent="0.25">
      <c r="A12" s="160" t="s">
        <v>0</v>
      </c>
      <c r="B12" s="160" t="s">
        <v>1</v>
      </c>
      <c r="C12" s="143" t="s">
        <v>121</v>
      </c>
      <c r="D12" s="144"/>
      <c r="E12" s="144"/>
      <c r="F12" s="144"/>
      <c r="G12" s="145"/>
      <c r="H12" s="140" t="s">
        <v>119</v>
      </c>
      <c r="I12" s="137" t="s">
        <v>40</v>
      </c>
    </row>
    <row r="13" spans="1:9" ht="25.5" customHeight="1" x14ac:dyDescent="0.25">
      <c r="A13" s="161"/>
      <c r="B13" s="161"/>
      <c r="C13" s="146"/>
      <c r="D13" s="147"/>
      <c r="E13" s="147"/>
      <c r="F13" s="147"/>
      <c r="G13" s="148"/>
      <c r="H13" s="141"/>
      <c r="I13" s="138"/>
    </row>
    <row r="14" spans="1:9" ht="4.5" customHeight="1" x14ac:dyDescent="0.25">
      <c r="A14" s="161"/>
      <c r="B14" s="161"/>
      <c r="C14" s="149"/>
      <c r="D14" s="150"/>
      <c r="E14" s="150"/>
      <c r="F14" s="150"/>
      <c r="G14" s="151"/>
      <c r="H14" s="141"/>
      <c r="I14" s="138"/>
    </row>
    <row r="15" spans="1:9" ht="131.25" customHeight="1" x14ac:dyDescent="0.25">
      <c r="A15" s="162"/>
      <c r="B15" s="162"/>
      <c r="C15" s="81" t="s">
        <v>109</v>
      </c>
      <c r="D15" s="81" t="s">
        <v>122</v>
      </c>
      <c r="E15" s="82"/>
      <c r="F15" s="83" t="s">
        <v>39</v>
      </c>
      <c r="G15" s="83" t="s">
        <v>41</v>
      </c>
      <c r="H15" s="142"/>
      <c r="I15" s="139"/>
    </row>
    <row r="16" spans="1:9" ht="14.25" customHeight="1" thickBot="1" x14ac:dyDescent="0.3">
      <c r="A16" s="84">
        <v>1</v>
      </c>
      <c r="B16" s="85">
        <v>2</v>
      </c>
      <c r="C16" s="86" t="s">
        <v>38</v>
      </c>
      <c r="D16" s="86" t="s">
        <v>2</v>
      </c>
      <c r="E16" s="82"/>
      <c r="F16" s="87">
        <v>5</v>
      </c>
      <c r="G16" s="87">
        <v>6</v>
      </c>
      <c r="H16" s="88">
        <v>7</v>
      </c>
      <c r="I16" s="89">
        <v>8</v>
      </c>
    </row>
    <row r="17" spans="1:9" ht="17.25" customHeight="1" x14ac:dyDescent="0.25">
      <c r="A17" s="47" t="s">
        <v>3</v>
      </c>
      <c r="B17" s="48" t="s">
        <v>4</v>
      </c>
      <c r="C17" s="105">
        <v>19297800.140000001</v>
      </c>
      <c r="D17" s="102">
        <v>8545962.5500000007</v>
      </c>
      <c r="E17" s="90"/>
      <c r="F17" s="91">
        <f>D17/C17*100</f>
        <v>44.284646374205842</v>
      </c>
      <c r="G17" s="91">
        <v>23.7</v>
      </c>
      <c r="H17" s="49">
        <v>8473206.9700000007</v>
      </c>
      <c r="I17" s="92">
        <f>D17/H17*100</f>
        <v>100.85865458329528</v>
      </c>
    </row>
    <row r="18" spans="1:9" ht="15" customHeight="1" x14ac:dyDescent="0.25">
      <c r="A18" s="53" t="s">
        <v>5</v>
      </c>
      <c r="B18" s="54"/>
      <c r="C18" s="121"/>
      <c r="D18" s="122"/>
      <c r="E18" s="90"/>
      <c r="F18" s="91"/>
      <c r="G18" s="91"/>
      <c r="H18" s="121"/>
      <c r="I18" s="92"/>
    </row>
    <row r="19" spans="1:9" ht="15.75" x14ac:dyDescent="0.25">
      <c r="A19" s="93" t="s">
        <v>6</v>
      </c>
      <c r="B19" s="94" t="s">
        <v>7</v>
      </c>
      <c r="C19" s="95">
        <v>5164791</v>
      </c>
      <c r="D19" s="103">
        <v>1459146.28</v>
      </c>
      <c r="E19" s="90"/>
      <c r="F19" s="91">
        <f t="shared" ref="F19:F30" si="0">D19/C19*100</f>
        <v>28.251797216963865</v>
      </c>
      <c r="G19" s="96">
        <f>D19/D17*100</f>
        <v>17.074101032656642</v>
      </c>
      <c r="H19" s="95">
        <v>1283602.74</v>
      </c>
      <c r="I19" s="92">
        <f>D19/H19*100</f>
        <v>113.67584646944584</v>
      </c>
    </row>
    <row r="20" spans="1:9" ht="15.75" x14ac:dyDescent="0.25">
      <c r="A20" s="93" t="s">
        <v>8</v>
      </c>
      <c r="B20" s="94" t="s">
        <v>9</v>
      </c>
      <c r="C20" s="97">
        <v>1221000</v>
      </c>
      <c r="D20" s="103">
        <v>882665.19</v>
      </c>
      <c r="E20" s="90"/>
      <c r="F20" s="91">
        <f t="shared" si="0"/>
        <v>72.290351351351347</v>
      </c>
      <c r="G20" s="96">
        <f>D20/D17*100</f>
        <v>10.328446735353408</v>
      </c>
      <c r="H20" s="95">
        <v>488574.45</v>
      </c>
      <c r="I20" s="92">
        <f>D20/H20*100</f>
        <v>180.66134854166032</v>
      </c>
    </row>
    <row r="21" spans="1:9" ht="15.75" x14ac:dyDescent="0.25">
      <c r="A21" s="93" t="s">
        <v>10</v>
      </c>
      <c r="B21" s="94" t="s">
        <v>11</v>
      </c>
      <c r="C21" s="97">
        <v>32000</v>
      </c>
      <c r="D21" s="104">
        <v>-5817.72</v>
      </c>
      <c r="E21" s="90"/>
      <c r="F21" s="91">
        <f t="shared" si="0"/>
        <v>-18.180375000000002</v>
      </c>
      <c r="G21" s="96">
        <v>0</v>
      </c>
      <c r="H21" s="95">
        <v>7733.61</v>
      </c>
      <c r="I21" s="92">
        <v>0</v>
      </c>
    </row>
    <row r="22" spans="1:9" ht="15.75" x14ac:dyDescent="0.25">
      <c r="A22" s="93" t="s">
        <v>12</v>
      </c>
      <c r="B22" s="94" t="s">
        <v>13</v>
      </c>
      <c r="C22" s="97">
        <v>3400000</v>
      </c>
      <c r="D22" s="104">
        <v>528707</v>
      </c>
      <c r="E22" s="90"/>
      <c r="F22" s="91">
        <f t="shared" si="0"/>
        <v>15.550205882352941</v>
      </c>
      <c r="G22" s="96">
        <f>D22/D17*100</f>
        <v>6.1866290298686133</v>
      </c>
      <c r="H22" s="95">
        <v>462511.75</v>
      </c>
      <c r="I22" s="92">
        <f t="shared" ref="I22:I29" si="1">D22/H22*100</f>
        <v>114.31212288120247</v>
      </c>
    </row>
    <row r="23" spans="1:9" ht="15.75" x14ac:dyDescent="0.25">
      <c r="A23" s="93" t="s">
        <v>14</v>
      </c>
      <c r="B23" s="94" t="s">
        <v>15</v>
      </c>
      <c r="C23" s="97">
        <v>700000</v>
      </c>
      <c r="D23" s="104">
        <v>28306.98</v>
      </c>
      <c r="E23" s="90"/>
      <c r="F23" s="91">
        <f t="shared" si="0"/>
        <v>4.0438542857142856</v>
      </c>
      <c r="G23" s="96">
        <f>D23/C17*100</f>
        <v>0.14668500966245368</v>
      </c>
      <c r="H23" s="95">
        <v>21614.23</v>
      </c>
      <c r="I23" s="92">
        <f t="shared" si="1"/>
        <v>130.96455436996831</v>
      </c>
    </row>
    <row r="24" spans="1:9" ht="15.75" x14ac:dyDescent="0.25">
      <c r="A24" s="93" t="s">
        <v>16</v>
      </c>
      <c r="B24" s="94" t="s">
        <v>17</v>
      </c>
      <c r="C24" s="97">
        <v>900000</v>
      </c>
      <c r="D24" s="104">
        <v>443118.45</v>
      </c>
      <c r="E24" s="90"/>
      <c r="F24" s="91">
        <f t="shared" si="0"/>
        <v>49.235383333333331</v>
      </c>
      <c r="G24" s="96">
        <f>D24/D17*100</f>
        <v>5.1851204285934998</v>
      </c>
      <c r="H24" s="95">
        <v>341051.45</v>
      </c>
      <c r="I24" s="92">
        <f t="shared" si="1"/>
        <v>129.92715615195303</v>
      </c>
    </row>
    <row r="25" spans="1:9" ht="15.75" x14ac:dyDescent="0.25">
      <c r="A25" s="93" t="s">
        <v>18</v>
      </c>
      <c r="B25" s="94" t="s">
        <v>19</v>
      </c>
      <c r="C25" s="97">
        <v>1800000</v>
      </c>
      <c r="D25" s="104">
        <v>57281.58</v>
      </c>
      <c r="E25" s="90"/>
      <c r="F25" s="91">
        <f t="shared" si="0"/>
        <v>3.1823100000000002</v>
      </c>
      <c r="G25" s="96">
        <f>D25/D17*100</f>
        <v>0.67027651554592871</v>
      </c>
      <c r="H25" s="95">
        <v>99846.07</v>
      </c>
      <c r="I25" s="92">
        <f t="shared" si="1"/>
        <v>57.369889470862503</v>
      </c>
    </row>
    <row r="26" spans="1:9" ht="15.75" x14ac:dyDescent="0.25">
      <c r="A26" s="93" t="s">
        <v>20</v>
      </c>
      <c r="B26" s="94" t="s">
        <v>21</v>
      </c>
      <c r="C26" s="97">
        <v>7000</v>
      </c>
      <c r="D26" s="104">
        <v>400</v>
      </c>
      <c r="E26" s="90"/>
      <c r="F26" s="91">
        <f t="shared" si="0"/>
        <v>5.7142857142857144</v>
      </c>
      <c r="G26" s="96">
        <f>D26/D17*100</f>
        <v>4.6805728162241942E-3</v>
      </c>
      <c r="H26" s="95">
        <v>2400</v>
      </c>
      <c r="I26" s="92">
        <f t="shared" si="1"/>
        <v>16.666666666666664</v>
      </c>
    </row>
    <row r="27" spans="1:9" ht="63" x14ac:dyDescent="0.25">
      <c r="A27" s="93" t="s">
        <v>22</v>
      </c>
      <c r="B27" s="94" t="s">
        <v>23</v>
      </c>
      <c r="C27" s="97">
        <v>7000</v>
      </c>
      <c r="D27" s="104">
        <v>400</v>
      </c>
      <c r="E27" s="90"/>
      <c r="F27" s="91">
        <f t="shared" si="0"/>
        <v>5.7142857142857144</v>
      </c>
      <c r="G27" s="96">
        <f>SUM(D27/D17*100)</f>
        <v>4.6805728162241942E-3</v>
      </c>
      <c r="H27" s="95">
        <v>2400</v>
      </c>
      <c r="I27" s="92">
        <f t="shared" si="1"/>
        <v>16.666666666666664</v>
      </c>
    </row>
    <row r="28" spans="1:9" ht="63" x14ac:dyDescent="0.25">
      <c r="A28" s="93" t="s">
        <v>24</v>
      </c>
      <c r="B28" s="94" t="s">
        <v>25</v>
      </c>
      <c r="C28" s="97">
        <v>271200</v>
      </c>
      <c r="D28" s="104">
        <v>53191.81</v>
      </c>
      <c r="E28" s="90"/>
      <c r="F28" s="91">
        <f t="shared" si="0"/>
        <v>19.61349926253687</v>
      </c>
      <c r="G28" s="96">
        <f>D28/C17*100</f>
        <v>0.27563665088304723</v>
      </c>
      <c r="H28" s="95">
        <v>25500</v>
      </c>
      <c r="I28" s="92">
        <f t="shared" si="1"/>
        <v>208.59533333333334</v>
      </c>
    </row>
    <row r="29" spans="1:9" ht="141.75" x14ac:dyDescent="0.25">
      <c r="A29" s="93" t="s">
        <v>26</v>
      </c>
      <c r="B29" s="94" t="s">
        <v>27</v>
      </c>
      <c r="C29" s="97">
        <v>154800</v>
      </c>
      <c r="D29" s="104">
        <v>24691.81</v>
      </c>
      <c r="E29" s="90"/>
      <c r="F29" s="91">
        <f t="shared" si="0"/>
        <v>15.95078165374677</v>
      </c>
      <c r="G29" s="96">
        <f>SUM(D29/D17*1000)</f>
        <v>2.8892953667343182</v>
      </c>
      <c r="H29" s="95">
        <v>160137.64000000001</v>
      </c>
      <c r="I29" s="92">
        <f t="shared" si="1"/>
        <v>15.419116954639769</v>
      </c>
    </row>
    <row r="30" spans="1:9" ht="126" x14ac:dyDescent="0.25">
      <c r="A30" s="98" t="s">
        <v>42</v>
      </c>
      <c r="B30" s="94" t="s">
        <v>43</v>
      </c>
      <c r="C30" s="97">
        <v>116400</v>
      </c>
      <c r="D30" s="104">
        <v>28500</v>
      </c>
      <c r="E30" s="90"/>
      <c r="F30" s="91">
        <f t="shared" si="0"/>
        <v>24.484536082474225</v>
      </c>
      <c r="G30" s="96">
        <v>0</v>
      </c>
      <c r="H30" s="95">
        <v>25500</v>
      </c>
      <c r="I30" s="92">
        <f>SUM(D30/H30*100)</f>
        <v>111.76470588235294</v>
      </c>
    </row>
    <row r="31" spans="1:9" ht="110.25" x14ac:dyDescent="0.25">
      <c r="A31" s="99" t="s">
        <v>44</v>
      </c>
      <c r="B31" s="100" t="s">
        <v>47</v>
      </c>
      <c r="C31" s="95">
        <v>116400</v>
      </c>
      <c r="D31" s="103">
        <v>28500</v>
      </c>
      <c r="E31" s="82"/>
      <c r="F31" s="101">
        <v>0</v>
      </c>
      <c r="G31" s="96">
        <f>SUM(D31/D17*100)</f>
        <v>0.33349081315597384</v>
      </c>
      <c r="H31" s="97">
        <v>0</v>
      </c>
      <c r="I31" s="92">
        <v>0</v>
      </c>
    </row>
    <row r="32" spans="1:9" ht="31.5" x14ac:dyDescent="0.25">
      <c r="A32" s="99" t="s">
        <v>108</v>
      </c>
      <c r="B32" s="100" t="s">
        <v>107</v>
      </c>
      <c r="C32" s="95">
        <v>0</v>
      </c>
      <c r="D32" s="103">
        <v>0</v>
      </c>
      <c r="E32" s="82"/>
      <c r="F32" s="101">
        <v>0</v>
      </c>
      <c r="G32" s="96">
        <v>0</v>
      </c>
      <c r="H32" s="97">
        <v>0</v>
      </c>
      <c r="I32" s="92"/>
    </row>
    <row r="33" spans="1:9" ht="31.5" x14ac:dyDescent="0.25">
      <c r="A33" s="99" t="s">
        <v>106</v>
      </c>
      <c r="B33" s="100" t="s">
        <v>105</v>
      </c>
      <c r="C33" s="95">
        <v>0</v>
      </c>
      <c r="D33" s="103">
        <v>0</v>
      </c>
      <c r="E33" s="82"/>
      <c r="F33" s="101">
        <v>0</v>
      </c>
      <c r="G33" s="96">
        <v>0</v>
      </c>
      <c r="H33" s="95">
        <v>0</v>
      </c>
      <c r="I33" s="92">
        <v>0</v>
      </c>
    </row>
    <row r="34" spans="1:9" ht="31.5" x14ac:dyDescent="0.25">
      <c r="A34" s="99" t="s">
        <v>97</v>
      </c>
      <c r="B34" s="100" t="s">
        <v>96</v>
      </c>
      <c r="C34" s="95">
        <v>233591</v>
      </c>
      <c r="D34" s="103">
        <v>0</v>
      </c>
      <c r="E34" s="82"/>
      <c r="F34" s="101">
        <f>SUM(D34/C34*100)</f>
        <v>0</v>
      </c>
      <c r="G34" s="96">
        <f>SUM(D34/D17*100)</f>
        <v>0</v>
      </c>
      <c r="H34" s="95">
        <v>136745.29</v>
      </c>
      <c r="I34" s="92">
        <f>SUM(D34/H34*100)</f>
        <v>0</v>
      </c>
    </row>
    <row r="35" spans="1:9" ht="126" x14ac:dyDescent="0.25">
      <c r="A35" s="99" t="s">
        <v>100</v>
      </c>
      <c r="B35" s="100" t="s">
        <v>98</v>
      </c>
      <c r="C35" s="97">
        <v>233591</v>
      </c>
      <c r="D35" s="104">
        <v>0</v>
      </c>
      <c r="E35" s="82"/>
      <c r="F35" s="101">
        <f>SUM(D36/C36*100)</f>
        <v>0</v>
      </c>
      <c r="G35" s="96">
        <f>SUM(D35/D17*100)</f>
        <v>0</v>
      </c>
      <c r="H35" s="95">
        <v>0</v>
      </c>
      <c r="I35" s="92" t="e">
        <f>SUM(D35/H35*100)</f>
        <v>#DIV/0!</v>
      </c>
    </row>
    <row r="36" spans="1:9" ht="47.25" x14ac:dyDescent="0.25">
      <c r="A36" s="99" t="s">
        <v>101</v>
      </c>
      <c r="B36" s="100" t="s">
        <v>99</v>
      </c>
      <c r="C36" s="97">
        <v>233591</v>
      </c>
      <c r="D36" s="104">
        <v>0</v>
      </c>
      <c r="E36" s="82"/>
      <c r="F36" s="101">
        <f>SUM(D36/C36*100)</f>
        <v>0</v>
      </c>
      <c r="G36" s="96">
        <f>SUM(D36/D17*100)</f>
        <v>0</v>
      </c>
      <c r="H36" s="97">
        <v>136745.29</v>
      </c>
      <c r="I36" s="92">
        <f>SUM(D36/H36*100)</f>
        <v>0</v>
      </c>
    </row>
    <row r="37" spans="1:9" ht="15.75" x14ac:dyDescent="0.25">
      <c r="A37" s="93" t="s">
        <v>45</v>
      </c>
      <c r="B37" s="94" t="s">
        <v>46</v>
      </c>
      <c r="C37" s="97">
        <v>0</v>
      </c>
      <c r="D37" s="104">
        <v>0</v>
      </c>
      <c r="E37" s="90"/>
      <c r="F37" s="91">
        <v>0</v>
      </c>
      <c r="G37" s="96">
        <v>0</v>
      </c>
      <c r="H37" s="97">
        <v>0</v>
      </c>
      <c r="I37" s="92">
        <v>0</v>
      </c>
    </row>
    <row r="38" spans="1:9" ht="15.75" x14ac:dyDescent="0.25">
      <c r="A38" s="93" t="s">
        <v>28</v>
      </c>
      <c r="B38" s="94" t="s">
        <v>29</v>
      </c>
      <c r="C38" s="97">
        <v>14133009.140000001</v>
      </c>
      <c r="D38" s="103">
        <v>7086816.2699999996</v>
      </c>
      <c r="E38" s="90"/>
      <c r="F38" s="91">
        <f>D38/C38*100</f>
        <v>50.143718155127438</v>
      </c>
      <c r="G38" s="96">
        <f>D38/D17*100</f>
        <v>82.925898967343343</v>
      </c>
      <c r="H38" s="97">
        <v>7189604.2300000004</v>
      </c>
      <c r="I38" s="92">
        <f>SUM(D39/H39*100)</f>
        <v>98.570325198554059</v>
      </c>
    </row>
    <row r="39" spans="1:9" ht="47.25" x14ac:dyDescent="0.25">
      <c r="A39" s="93" t="s">
        <v>30</v>
      </c>
      <c r="B39" s="94" t="s">
        <v>31</v>
      </c>
      <c r="C39" s="97">
        <v>14133009.140000001</v>
      </c>
      <c r="D39" s="103">
        <v>7086816.2699999996</v>
      </c>
      <c r="E39" s="90"/>
      <c r="F39" s="91">
        <v>29.18</v>
      </c>
      <c r="G39" s="96">
        <f>D39/D17*100</f>
        <v>82.925898967343343</v>
      </c>
      <c r="H39" s="97">
        <v>7189604.2300000004</v>
      </c>
      <c r="I39" s="92">
        <f>D39/H39*100</f>
        <v>98.570325198554059</v>
      </c>
    </row>
    <row r="40" spans="1:9" ht="31.5" x14ac:dyDescent="0.25">
      <c r="A40" s="93" t="s">
        <v>32</v>
      </c>
      <c r="B40" s="94" t="s">
        <v>127</v>
      </c>
      <c r="C40" s="97">
        <v>11961743.029999999</v>
      </c>
      <c r="D40" s="97">
        <v>5980877.0300000003</v>
      </c>
      <c r="E40" s="90"/>
      <c r="F40" s="91">
        <f>D40/C40*100</f>
        <v>50.000046105320827</v>
      </c>
      <c r="G40" s="96">
        <f>D40/D17*100</f>
        <v>69.984826109494236</v>
      </c>
      <c r="H40" s="95">
        <v>5839659.0300000003</v>
      </c>
      <c r="I40" s="92">
        <f>D40/H40*100</f>
        <v>102.41825762899037</v>
      </c>
    </row>
    <row r="41" spans="1:9" ht="47.25" x14ac:dyDescent="0.25">
      <c r="A41" s="93" t="s">
        <v>33</v>
      </c>
      <c r="B41" s="94" t="s">
        <v>126</v>
      </c>
      <c r="C41" s="97">
        <v>1315427</v>
      </c>
      <c r="D41" s="104">
        <v>403211</v>
      </c>
      <c r="E41" s="90"/>
      <c r="F41" s="91">
        <f>D41/C41*100</f>
        <v>30.65248014523041</v>
      </c>
      <c r="G41" s="96">
        <f>D41/D17*100</f>
        <v>4.7181461145064336</v>
      </c>
      <c r="H41" s="97">
        <v>338980</v>
      </c>
      <c r="I41" s="92">
        <f>SUM(D41/H41*100)</f>
        <v>118.94831553483982</v>
      </c>
    </row>
    <row r="42" spans="1:9" ht="31.5" x14ac:dyDescent="0.25">
      <c r="A42" s="93" t="s">
        <v>34</v>
      </c>
      <c r="B42" s="94" t="s">
        <v>125</v>
      </c>
      <c r="C42" s="97">
        <v>288600</v>
      </c>
      <c r="D42" s="104">
        <v>141486.13</v>
      </c>
      <c r="E42" s="90"/>
      <c r="F42" s="91">
        <f>D42/C42*100</f>
        <v>49.024993069993073</v>
      </c>
      <c r="G42" s="96">
        <f>D42/D19</f>
        <v>9.6965007511104373E-2</v>
      </c>
      <c r="H42" s="97">
        <v>129611.15</v>
      </c>
      <c r="I42" s="92">
        <f>SUM(D42/H42*100)</f>
        <v>109.16200496639372</v>
      </c>
    </row>
    <row r="43" spans="1:9" ht="15.75" x14ac:dyDescent="0.25">
      <c r="A43" s="93" t="s">
        <v>35</v>
      </c>
      <c r="B43" s="94" t="s">
        <v>124</v>
      </c>
      <c r="C43" s="97">
        <v>506239.11</v>
      </c>
      <c r="D43" s="104">
        <v>506239.11</v>
      </c>
      <c r="E43" s="90"/>
      <c r="F43" s="91">
        <f>D43/C43*100</f>
        <v>100</v>
      </c>
      <c r="G43" s="96">
        <f>D43/D17*100</f>
        <v>5.9237225419388233</v>
      </c>
      <c r="H43" s="97">
        <v>881354.05</v>
      </c>
      <c r="I43" s="92">
        <f>SUM(D43/H43*100)</f>
        <v>57.438790914956364</v>
      </c>
    </row>
    <row r="44" spans="1:9" ht="63" x14ac:dyDescent="0.25">
      <c r="A44" s="124" t="s">
        <v>37</v>
      </c>
      <c r="B44" s="125" t="s">
        <v>128</v>
      </c>
      <c r="C44" s="126">
        <v>0</v>
      </c>
      <c r="D44" s="127">
        <v>0</v>
      </c>
      <c r="E44" s="90"/>
      <c r="F44" s="128">
        <v>0</v>
      </c>
      <c r="G44" s="128">
        <v>0</v>
      </c>
      <c r="H44" s="129">
        <v>0</v>
      </c>
      <c r="I44" s="128">
        <v>0</v>
      </c>
    </row>
    <row r="45" spans="1:9" ht="31.5" customHeight="1" x14ac:dyDescent="0.25">
      <c r="A45" s="130" t="s">
        <v>130</v>
      </c>
      <c r="B45" s="131" t="s">
        <v>123</v>
      </c>
      <c r="C45" s="132">
        <v>55000</v>
      </c>
      <c r="D45" s="133">
        <v>0</v>
      </c>
      <c r="E45" s="134"/>
      <c r="F45" s="92">
        <v>0</v>
      </c>
      <c r="G45" s="92">
        <v>0</v>
      </c>
      <c r="H45" s="135">
        <v>0</v>
      </c>
      <c r="I45" s="92">
        <v>0</v>
      </c>
    </row>
    <row r="46" spans="1:9" ht="23.25" customHeight="1" x14ac:dyDescent="0.25">
      <c r="A46" s="99" t="s">
        <v>131</v>
      </c>
      <c r="B46" s="131" t="s">
        <v>129</v>
      </c>
      <c r="C46" s="132">
        <v>6000</v>
      </c>
      <c r="D46" s="133">
        <v>0</v>
      </c>
      <c r="E46" s="134"/>
      <c r="F46" s="92">
        <v>0</v>
      </c>
      <c r="G46" s="92">
        <v>0</v>
      </c>
      <c r="H46" s="135">
        <v>0</v>
      </c>
      <c r="I46" s="92">
        <v>0</v>
      </c>
    </row>
    <row r="47" spans="1:9" ht="15" customHeight="1" x14ac:dyDescent="0.25">
      <c r="A47" s="7"/>
      <c r="B47" s="7"/>
      <c r="C47" s="7"/>
      <c r="D47" s="7"/>
      <c r="E47" s="7"/>
      <c r="F47" s="7"/>
      <c r="G47" s="7"/>
      <c r="H47" s="7"/>
      <c r="I47" s="7"/>
    </row>
  </sheetData>
  <mergeCells count="9">
    <mergeCell ref="I12:I15"/>
    <mergeCell ref="H12:H15"/>
    <mergeCell ref="C12:G14"/>
    <mergeCell ref="A2:D2"/>
    <mergeCell ref="B7:C7"/>
    <mergeCell ref="A11:D11"/>
    <mergeCell ref="A8:I8"/>
    <mergeCell ref="A12:A15"/>
    <mergeCell ref="B12:B15"/>
  </mergeCells>
  <pageMargins left="0.39374999999999999" right="0.39374999999999999" top="0.39374999999999999" bottom="0.39374999999999999" header="0.51180550000000002" footer="0.51180550000000002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topLeftCell="A13" workbookViewId="0">
      <selection activeCell="E19" sqref="E19"/>
    </sheetView>
  </sheetViews>
  <sheetFormatPr defaultRowHeight="15" x14ac:dyDescent="0.25"/>
  <cols>
    <col min="2" max="2" width="22.5703125" customWidth="1"/>
    <col min="3" max="3" width="30.42578125" customWidth="1"/>
    <col min="4" max="4" width="13.7109375" customWidth="1"/>
    <col min="5" max="5" width="16.140625" customWidth="1"/>
    <col min="6" max="6" width="17.140625" customWidth="1"/>
    <col min="7" max="7" width="12.7109375" customWidth="1"/>
    <col min="8" max="8" width="13.140625" customWidth="1"/>
    <col min="9" max="9" width="13.42578125" customWidth="1"/>
  </cols>
  <sheetData>
    <row r="2" spans="2:9" ht="48.75" customHeight="1" x14ac:dyDescent="0.25">
      <c r="B2" s="163" t="s">
        <v>117</v>
      </c>
      <c r="C2" s="164"/>
      <c r="D2" s="164"/>
      <c r="E2" s="164"/>
      <c r="F2" s="165"/>
      <c r="G2" s="165"/>
      <c r="H2" s="165"/>
      <c r="I2" s="165"/>
    </row>
    <row r="3" spans="2:9" x14ac:dyDescent="0.25">
      <c r="B3" s="16"/>
      <c r="C3" s="16"/>
      <c r="D3" s="16"/>
      <c r="E3" s="16"/>
      <c r="F3" s="15"/>
      <c r="G3" s="15"/>
      <c r="H3" s="15"/>
      <c r="I3" s="15"/>
    </row>
    <row r="4" spans="2:9" ht="15" customHeight="1" x14ac:dyDescent="0.25">
      <c r="B4" s="166" t="s">
        <v>0</v>
      </c>
      <c r="C4" s="166" t="s">
        <v>48</v>
      </c>
      <c r="D4" s="168" t="s">
        <v>110</v>
      </c>
      <c r="E4" s="168" t="s">
        <v>118</v>
      </c>
      <c r="F4" s="170" t="s">
        <v>49</v>
      </c>
      <c r="G4" s="172" t="s">
        <v>50</v>
      </c>
      <c r="H4" s="170" t="s">
        <v>119</v>
      </c>
      <c r="I4" s="174" t="s">
        <v>51</v>
      </c>
    </row>
    <row r="5" spans="2:9" ht="95.25" customHeight="1" x14ac:dyDescent="0.25">
      <c r="B5" s="167"/>
      <c r="C5" s="167"/>
      <c r="D5" s="169"/>
      <c r="E5" s="169"/>
      <c r="F5" s="171"/>
      <c r="G5" s="173"/>
      <c r="H5" s="171"/>
      <c r="I5" s="175"/>
    </row>
    <row r="6" spans="2:9" ht="16.5" thickBot="1" x14ac:dyDescent="0.3">
      <c r="B6" s="41">
        <v>1</v>
      </c>
      <c r="C6" s="42">
        <v>2</v>
      </c>
      <c r="D6" s="43" t="s">
        <v>38</v>
      </c>
      <c r="E6" s="43">
        <v>3</v>
      </c>
      <c r="F6" s="44">
        <v>5</v>
      </c>
      <c r="G6" s="45">
        <v>6</v>
      </c>
      <c r="H6" s="45">
        <v>7</v>
      </c>
      <c r="I6" s="46">
        <v>8</v>
      </c>
    </row>
    <row r="7" spans="2:9" ht="31.5" x14ac:dyDescent="0.25">
      <c r="B7" s="47" t="s">
        <v>52</v>
      </c>
      <c r="C7" s="48" t="s">
        <v>4</v>
      </c>
      <c r="D7" s="49">
        <v>19334160.530000001</v>
      </c>
      <c r="E7" s="107">
        <v>4065920.88</v>
      </c>
      <c r="F7" s="50">
        <f>E7/D7*100</f>
        <v>21.029725462820494</v>
      </c>
      <c r="G7" s="51"/>
      <c r="H7" s="107">
        <v>8877937.7599999998</v>
      </c>
      <c r="I7" s="52">
        <f>SUM(E7/H7*100)</f>
        <v>45.798033168459604</v>
      </c>
    </row>
    <row r="8" spans="2:9" ht="15.75" x14ac:dyDescent="0.25">
      <c r="B8" s="53" t="s">
        <v>5</v>
      </c>
      <c r="C8" s="54"/>
      <c r="D8" s="55"/>
      <c r="E8" s="109"/>
      <c r="F8" s="56"/>
      <c r="G8" s="57"/>
      <c r="H8" s="109"/>
      <c r="I8" s="58"/>
    </row>
    <row r="9" spans="2:9" ht="47.25" x14ac:dyDescent="0.25">
      <c r="B9" s="59" t="s">
        <v>53</v>
      </c>
      <c r="C9" s="60" t="s">
        <v>54</v>
      </c>
      <c r="D9" s="61">
        <v>6921403.9699999997</v>
      </c>
      <c r="E9" s="108">
        <v>2771154.44</v>
      </c>
      <c r="F9" s="62">
        <f t="shared" ref="F9:F22" si="0">SUM(E9/D9*100)</f>
        <v>40.037461359158321</v>
      </c>
      <c r="G9" s="63">
        <f>SUM(E9/E7*100)</f>
        <v>68.155641041396748</v>
      </c>
      <c r="H9" s="108">
        <v>2824236.05</v>
      </c>
      <c r="I9" s="64">
        <f>SUM(E9/H9*100)</f>
        <v>98.12049669148584</v>
      </c>
    </row>
    <row r="10" spans="2:9" ht="110.25" x14ac:dyDescent="0.25">
      <c r="B10" s="59" t="s">
        <v>55</v>
      </c>
      <c r="C10" s="60" t="s">
        <v>56</v>
      </c>
      <c r="D10" s="61">
        <v>995211</v>
      </c>
      <c r="E10" s="108">
        <v>362155.33</v>
      </c>
      <c r="F10" s="65">
        <f t="shared" si="0"/>
        <v>36.38980377025576</v>
      </c>
      <c r="G10" s="57">
        <f>SUM(E10/E7*1005)</f>
        <v>89.51627869600847</v>
      </c>
      <c r="H10" s="108">
        <v>441613.19</v>
      </c>
      <c r="I10" s="58">
        <f>SUM(E10/H10*100)</f>
        <v>82.007362597118089</v>
      </c>
    </row>
    <row r="11" spans="2:9" ht="190.5" customHeight="1" x14ac:dyDescent="0.25">
      <c r="B11" s="59" t="s">
        <v>57</v>
      </c>
      <c r="C11" s="60" t="s">
        <v>58</v>
      </c>
      <c r="D11" s="61">
        <v>4569860.26</v>
      </c>
      <c r="E11" s="108">
        <v>1949271.37</v>
      </c>
      <c r="F11" s="65">
        <f t="shared" si="0"/>
        <v>42.654944770674454</v>
      </c>
      <c r="G11" s="57">
        <f>SUM(E11/E7*100)</f>
        <v>47.941694576211233</v>
      </c>
      <c r="H11" s="108">
        <v>1734184.13</v>
      </c>
      <c r="I11" s="58">
        <f>SUM(E11/H11*100)</f>
        <v>112.40279139216895</v>
      </c>
    </row>
    <row r="12" spans="2:9" ht="135" customHeight="1" x14ac:dyDescent="0.25">
      <c r="B12" s="59" t="s">
        <v>102</v>
      </c>
      <c r="C12" s="60" t="s">
        <v>103</v>
      </c>
      <c r="D12" s="61">
        <v>75976.350000000006</v>
      </c>
      <c r="E12" s="108">
        <v>75976.350000000006</v>
      </c>
      <c r="F12" s="65">
        <v>0</v>
      </c>
      <c r="G12" s="57">
        <v>0</v>
      </c>
      <c r="H12" s="108">
        <v>78708</v>
      </c>
      <c r="I12" s="58">
        <v>0</v>
      </c>
    </row>
    <row r="13" spans="2:9" ht="15.75" x14ac:dyDescent="0.25">
      <c r="B13" s="59" t="s">
        <v>59</v>
      </c>
      <c r="C13" s="60" t="s">
        <v>60</v>
      </c>
      <c r="D13" s="61">
        <v>50000</v>
      </c>
      <c r="E13" s="108">
        <v>0</v>
      </c>
      <c r="F13" s="65">
        <f t="shared" si="0"/>
        <v>0</v>
      </c>
      <c r="G13" s="57">
        <f>SUM(E13/E7*100)</f>
        <v>0</v>
      </c>
      <c r="H13" s="108">
        <v>0</v>
      </c>
      <c r="I13" s="58">
        <v>0</v>
      </c>
    </row>
    <row r="14" spans="2:9" ht="15.75" x14ac:dyDescent="0.25">
      <c r="B14" s="59"/>
      <c r="C14" s="106" t="s">
        <v>104</v>
      </c>
      <c r="D14" s="61">
        <v>50000</v>
      </c>
      <c r="E14" s="108">
        <v>0</v>
      </c>
      <c r="F14" s="65">
        <f t="shared" si="0"/>
        <v>0</v>
      </c>
      <c r="G14" s="57">
        <v>0</v>
      </c>
      <c r="H14" s="108">
        <v>0</v>
      </c>
      <c r="I14" s="58">
        <v>0</v>
      </c>
    </row>
    <row r="15" spans="2:9" ht="47.25" x14ac:dyDescent="0.25">
      <c r="B15" s="59" t="s">
        <v>61</v>
      </c>
      <c r="C15" s="60" t="s">
        <v>62</v>
      </c>
      <c r="D15" s="61">
        <v>1230356.3600000001</v>
      </c>
      <c r="E15" s="108">
        <v>383751.39</v>
      </c>
      <c r="F15" s="65">
        <f t="shared" si="0"/>
        <v>31.190263445299699</v>
      </c>
      <c r="G15" s="57">
        <v>3.2135019153284574</v>
      </c>
      <c r="H15" s="108">
        <v>569730.73</v>
      </c>
      <c r="I15" s="58">
        <f>E15/H15*100</f>
        <v>67.356624769037836</v>
      </c>
    </row>
    <row r="16" spans="2:9" ht="31.5" x14ac:dyDescent="0.25">
      <c r="B16" s="59" t="s">
        <v>63</v>
      </c>
      <c r="C16" s="60" t="s">
        <v>64</v>
      </c>
      <c r="D16" s="61">
        <v>288600</v>
      </c>
      <c r="E16" s="108">
        <v>141486.13</v>
      </c>
      <c r="F16" s="65">
        <f t="shared" si="0"/>
        <v>49.024993069993073</v>
      </c>
      <c r="G16" s="57">
        <f>SUM(E16/E7*100)</f>
        <v>3.4798052932107226</v>
      </c>
      <c r="H16" s="108">
        <v>129611.15</v>
      </c>
      <c r="I16" s="58">
        <f>E16/H16*100</f>
        <v>109.16200496639372</v>
      </c>
    </row>
    <row r="17" spans="2:9" ht="47.25" x14ac:dyDescent="0.25">
      <c r="B17" s="59" t="s">
        <v>65</v>
      </c>
      <c r="C17" s="60" t="s">
        <v>66</v>
      </c>
      <c r="D17" s="61">
        <v>288600</v>
      </c>
      <c r="E17" s="108">
        <v>141486.13</v>
      </c>
      <c r="F17" s="65">
        <f t="shared" si="0"/>
        <v>49.024993069993073</v>
      </c>
      <c r="G17" s="57">
        <f>SUM(E17/E7*100)</f>
        <v>3.4798052932107226</v>
      </c>
      <c r="H17" s="108">
        <v>129611.15</v>
      </c>
      <c r="I17" s="58">
        <f>SUM(E17/H17*100)</f>
        <v>109.16200496639372</v>
      </c>
    </row>
    <row r="18" spans="2:9" ht="78.75" x14ac:dyDescent="0.25">
      <c r="B18" s="59" t="s">
        <v>67</v>
      </c>
      <c r="C18" s="60" t="s">
        <v>68</v>
      </c>
      <c r="D18" s="61">
        <v>319552</v>
      </c>
      <c r="E18" s="108">
        <v>176374</v>
      </c>
      <c r="F18" s="65">
        <f t="shared" si="0"/>
        <v>55.194146805527744</v>
      </c>
      <c r="G18" s="57">
        <f>SUM(E18/E7*100)</f>
        <v>4.3378610948277974</v>
      </c>
      <c r="H18" s="108">
        <v>125720</v>
      </c>
      <c r="I18" s="58">
        <f t="shared" ref="I18:I27" si="1">E18/H18*100</f>
        <v>140.29112313076681</v>
      </c>
    </row>
    <row r="19" spans="2:9" ht="47.25" x14ac:dyDescent="0.25">
      <c r="B19" s="59" t="s">
        <v>69</v>
      </c>
      <c r="C19" s="60" t="s">
        <v>70</v>
      </c>
      <c r="D19" s="61">
        <v>319552</v>
      </c>
      <c r="E19" s="108">
        <v>176374</v>
      </c>
      <c r="F19" s="65">
        <f t="shared" si="0"/>
        <v>55.194146805527744</v>
      </c>
      <c r="G19" s="57">
        <v>1.1200000000000001</v>
      </c>
      <c r="H19" s="108">
        <v>125720</v>
      </c>
      <c r="I19" s="58">
        <f t="shared" si="1"/>
        <v>140.29112313076681</v>
      </c>
    </row>
    <row r="20" spans="2:9" ht="31.5" x14ac:dyDescent="0.25">
      <c r="B20" s="59" t="s">
        <v>71</v>
      </c>
      <c r="C20" s="60" t="s">
        <v>72</v>
      </c>
      <c r="D20" s="61">
        <v>0</v>
      </c>
      <c r="E20" s="108">
        <v>0</v>
      </c>
      <c r="F20" s="65" t="e">
        <f t="shared" si="0"/>
        <v>#DIV/0!</v>
      </c>
      <c r="G20" s="57">
        <f>SUM(E20/E7*100)</f>
        <v>0</v>
      </c>
      <c r="H20" s="108">
        <v>319006</v>
      </c>
      <c r="I20" s="58">
        <f t="shared" si="1"/>
        <v>0</v>
      </c>
    </row>
    <row r="21" spans="2:9" ht="47.25" x14ac:dyDescent="0.25">
      <c r="B21" s="59" t="s">
        <v>73</v>
      </c>
      <c r="C21" s="60" t="s">
        <v>74</v>
      </c>
      <c r="D21" s="61">
        <v>0</v>
      </c>
      <c r="E21" s="108">
        <v>0</v>
      </c>
      <c r="F21" s="65" t="e">
        <f t="shared" si="0"/>
        <v>#DIV/0!</v>
      </c>
      <c r="G21" s="57">
        <f>SUM(E21/E7*100)</f>
        <v>0</v>
      </c>
      <c r="H21" s="108">
        <v>319006</v>
      </c>
      <c r="I21" s="58">
        <f t="shared" si="1"/>
        <v>0</v>
      </c>
    </row>
    <row r="22" spans="2:9" ht="47.25" x14ac:dyDescent="0.25">
      <c r="B22" s="59" t="s">
        <v>75</v>
      </c>
      <c r="C22" s="60" t="s">
        <v>76</v>
      </c>
      <c r="D22" s="61">
        <v>5670845.3799999999</v>
      </c>
      <c r="E22" s="108">
        <v>2212011.21</v>
      </c>
      <c r="F22" s="65">
        <f t="shared" si="0"/>
        <v>39.006727600109599</v>
      </c>
      <c r="G22" s="57">
        <f>SUM(E22/E7*100)</f>
        <v>54.403695381303137</v>
      </c>
      <c r="H22" s="108">
        <v>2278417.5</v>
      </c>
      <c r="I22" s="58">
        <f t="shared" si="1"/>
        <v>97.085420472762337</v>
      </c>
    </row>
    <row r="23" spans="2:9" ht="15.75" x14ac:dyDescent="0.25">
      <c r="B23" s="59" t="s">
        <v>77</v>
      </c>
      <c r="C23" s="60" t="s">
        <v>78</v>
      </c>
      <c r="D23" s="61">
        <v>5670845.3799999999</v>
      </c>
      <c r="E23" s="108">
        <v>2212011.21</v>
      </c>
      <c r="F23" s="65">
        <v>86.388188557102268</v>
      </c>
      <c r="G23" s="57">
        <f>SUM(E23/E7*100)</f>
        <v>54.403695381303137</v>
      </c>
      <c r="H23" s="108">
        <v>2278417.5</v>
      </c>
      <c r="I23" s="58">
        <f t="shared" si="1"/>
        <v>97.085420472762337</v>
      </c>
    </row>
    <row r="24" spans="2:9" ht="47.25" x14ac:dyDescent="0.25">
      <c r="B24" s="59" t="s">
        <v>79</v>
      </c>
      <c r="C24" s="60" t="s">
        <v>80</v>
      </c>
      <c r="D24" s="61">
        <v>6121759.1799999997</v>
      </c>
      <c r="E24" s="108">
        <v>3571911.98</v>
      </c>
      <c r="F24" s="65">
        <f>SUM(E24/D24*100)</f>
        <v>58.347802894134759</v>
      </c>
      <c r="G24" s="57">
        <f>SUM(E24/E7*100)</f>
        <v>87.850011975638836</v>
      </c>
      <c r="H24" s="108">
        <v>3254540.22</v>
      </c>
      <c r="I24" s="58">
        <f t="shared" si="1"/>
        <v>109.75166194136017</v>
      </c>
    </row>
    <row r="25" spans="2:9" ht="15.75" x14ac:dyDescent="0.25">
      <c r="B25" s="59" t="s">
        <v>81</v>
      </c>
      <c r="C25" s="66" t="s">
        <v>82</v>
      </c>
      <c r="D25" s="61">
        <v>6121759.1799999997</v>
      </c>
      <c r="E25" s="108">
        <v>3571911.98</v>
      </c>
      <c r="F25" s="65">
        <f>SUM(E25/D25*100)</f>
        <v>58.347802894134759</v>
      </c>
      <c r="G25" s="57">
        <v>34.36</v>
      </c>
      <c r="H25" s="108">
        <v>3254540.22</v>
      </c>
      <c r="I25" s="58">
        <f t="shared" si="1"/>
        <v>109.75166194136017</v>
      </c>
    </row>
    <row r="26" spans="2:9" ht="31.5" x14ac:dyDescent="0.25">
      <c r="B26" s="67" t="s">
        <v>83</v>
      </c>
      <c r="C26" s="68" t="s">
        <v>84</v>
      </c>
      <c r="D26" s="69">
        <v>12000</v>
      </c>
      <c r="E26" s="108">
        <v>5000</v>
      </c>
      <c r="F26" s="50">
        <f>SUM(E26/D26*100)</f>
        <v>41.666666666666671</v>
      </c>
      <c r="G26" s="51">
        <f>SUM(E26/E7*100)</f>
        <v>0.12297337177894126</v>
      </c>
      <c r="H26" s="108">
        <v>5000</v>
      </c>
      <c r="I26" s="52">
        <f t="shared" si="1"/>
        <v>100</v>
      </c>
    </row>
    <row r="27" spans="2:9" ht="31.5" x14ac:dyDescent="0.25">
      <c r="B27" s="70" t="s">
        <v>85</v>
      </c>
      <c r="C27" s="66" t="s">
        <v>86</v>
      </c>
      <c r="D27" s="71">
        <v>12000</v>
      </c>
      <c r="E27" s="108">
        <v>5000</v>
      </c>
      <c r="F27" s="65">
        <v>95.913261050875732</v>
      </c>
      <c r="G27" s="57">
        <f>SUM(E27/E7*100)</f>
        <v>0.12297337177894126</v>
      </c>
      <c r="H27" s="108">
        <v>5000</v>
      </c>
      <c r="I27" s="58">
        <f t="shared" si="1"/>
        <v>100</v>
      </c>
    </row>
  </sheetData>
  <mergeCells count="9">
    <mergeCell ref="B2:I2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tabSelected="1" workbookViewId="0">
      <selection activeCell="H7" sqref="H7"/>
    </sheetView>
  </sheetViews>
  <sheetFormatPr defaultRowHeight="15" x14ac:dyDescent="0.25"/>
  <cols>
    <col min="2" max="2" width="30.5703125" customWidth="1"/>
    <col min="3" max="3" width="20.42578125" customWidth="1"/>
    <col min="4" max="4" width="17.42578125" customWidth="1"/>
    <col min="5" max="5" width="17.28515625" customWidth="1"/>
    <col min="6" max="6" width="9.28515625" customWidth="1"/>
    <col min="7" max="7" width="21.42578125" customWidth="1"/>
    <col min="8" max="8" width="17.42578125" customWidth="1"/>
  </cols>
  <sheetData>
    <row r="1" spans="2:8" ht="15.75" thickBot="1" x14ac:dyDescent="0.3"/>
    <row r="2" spans="2:8" ht="16.5" thickBot="1" x14ac:dyDescent="0.3">
      <c r="B2" s="176" t="s">
        <v>87</v>
      </c>
      <c r="C2" s="38"/>
      <c r="D2" s="178" t="s">
        <v>113</v>
      </c>
      <c r="E2" s="178"/>
      <c r="F2" s="179"/>
      <c r="G2" s="178"/>
      <c r="H2" s="179"/>
    </row>
    <row r="3" spans="2:8" ht="51.75" thickBot="1" x14ac:dyDescent="0.3">
      <c r="B3" s="177"/>
      <c r="C3" s="40"/>
      <c r="D3" s="17" t="s">
        <v>111</v>
      </c>
      <c r="E3" s="18" t="s">
        <v>114</v>
      </c>
      <c r="F3" s="19" t="s">
        <v>88</v>
      </c>
      <c r="G3" s="20" t="s">
        <v>115</v>
      </c>
      <c r="H3" s="21" t="s">
        <v>116</v>
      </c>
    </row>
    <row r="4" spans="2:8" ht="16.5" thickBot="1" x14ac:dyDescent="0.3">
      <c r="B4" s="22">
        <v>1</v>
      </c>
      <c r="C4" s="111"/>
      <c r="D4" s="23">
        <v>4</v>
      </c>
      <c r="E4" s="24">
        <v>5</v>
      </c>
      <c r="F4" s="23">
        <v>6</v>
      </c>
      <c r="G4" s="25">
        <v>5</v>
      </c>
      <c r="H4" s="26">
        <v>6</v>
      </c>
    </row>
    <row r="5" spans="2:8" ht="87" customHeight="1" thickBot="1" x14ac:dyDescent="0.3">
      <c r="B5" s="27" t="s">
        <v>89</v>
      </c>
      <c r="C5" s="112">
        <v>100000000</v>
      </c>
      <c r="D5" s="110">
        <v>319552</v>
      </c>
      <c r="E5" s="136">
        <v>176374</v>
      </c>
      <c r="F5" s="28">
        <f t="shared" ref="F5:F12" si="0">E5/D5*100</f>
        <v>55.194146805527744</v>
      </c>
      <c r="G5" s="115">
        <v>125720</v>
      </c>
      <c r="H5" s="28">
        <f t="shared" ref="H5:H10" si="1">E5/G5*100</f>
        <v>140.29112313076681</v>
      </c>
    </row>
    <row r="6" spans="2:8" ht="97.5" customHeight="1" thickBot="1" x14ac:dyDescent="0.3">
      <c r="B6" s="27" t="s">
        <v>90</v>
      </c>
      <c r="C6" s="112">
        <v>200000000</v>
      </c>
      <c r="D6" s="123">
        <v>6651456.3600000003</v>
      </c>
      <c r="E6" s="136">
        <v>2698047.83</v>
      </c>
      <c r="F6" s="28">
        <f t="shared" si="0"/>
        <v>40.563264403647082</v>
      </c>
      <c r="G6" s="117">
        <v>2775156.05</v>
      </c>
      <c r="H6" s="28">
        <f t="shared" si="1"/>
        <v>97.221481653256944</v>
      </c>
    </row>
    <row r="7" spans="2:8" ht="129.75" customHeight="1" thickBot="1" x14ac:dyDescent="0.3">
      <c r="B7" s="31" t="s">
        <v>91</v>
      </c>
      <c r="C7" s="113">
        <v>300000000</v>
      </c>
      <c r="D7" s="123">
        <v>75116</v>
      </c>
      <c r="E7" s="29">
        <v>1275</v>
      </c>
      <c r="F7" s="28">
        <f t="shared" si="0"/>
        <v>1.6973747270887696</v>
      </c>
      <c r="G7" s="116">
        <v>4080</v>
      </c>
      <c r="H7" s="28">
        <f t="shared" si="1"/>
        <v>31.25</v>
      </c>
    </row>
    <row r="8" spans="2:8" ht="121.5" customHeight="1" thickBot="1" x14ac:dyDescent="0.3">
      <c r="B8" s="32" t="s">
        <v>112</v>
      </c>
      <c r="C8" s="114">
        <v>400000000</v>
      </c>
      <c r="D8" s="30">
        <v>40000</v>
      </c>
      <c r="E8" s="30">
        <v>0</v>
      </c>
      <c r="F8" s="28">
        <f t="shared" si="0"/>
        <v>0</v>
      </c>
      <c r="G8" s="117">
        <v>50000</v>
      </c>
      <c r="H8" s="28">
        <f t="shared" si="1"/>
        <v>0</v>
      </c>
    </row>
    <row r="9" spans="2:8" ht="111" thickBot="1" x14ac:dyDescent="0.3">
      <c r="B9" s="33" t="s">
        <v>92</v>
      </c>
      <c r="C9" s="114">
        <v>500000000</v>
      </c>
      <c r="D9" s="34">
        <v>5164606.2699999996</v>
      </c>
      <c r="E9" s="34">
        <v>2080011.21</v>
      </c>
      <c r="F9" s="28">
        <f t="shared" si="0"/>
        <v>40.274342345946152</v>
      </c>
      <c r="G9" s="118">
        <v>2128917.5</v>
      </c>
      <c r="H9" s="28">
        <f t="shared" si="1"/>
        <v>97.702762554208888</v>
      </c>
    </row>
    <row r="10" spans="2:8" ht="111.75" customHeight="1" thickBot="1" x14ac:dyDescent="0.3">
      <c r="B10" s="35" t="s">
        <v>93</v>
      </c>
      <c r="C10" s="114">
        <v>600000000</v>
      </c>
      <c r="D10" s="36">
        <v>6121759.1799999997</v>
      </c>
      <c r="E10" s="36">
        <v>3571911.98</v>
      </c>
      <c r="F10" s="28">
        <f t="shared" si="0"/>
        <v>58.347802894134759</v>
      </c>
      <c r="G10" s="119">
        <v>3254540.22</v>
      </c>
      <c r="H10" s="28">
        <f t="shared" si="1"/>
        <v>109.75166194136017</v>
      </c>
    </row>
    <row r="11" spans="2:8" ht="109.5" customHeight="1" thickBot="1" x14ac:dyDescent="0.3">
      <c r="B11" s="32" t="s">
        <v>94</v>
      </c>
      <c r="C11" s="114">
        <v>700000000</v>
      </c>
      <c r="D11" s="30">
        <v>30000</v>
      </c>
      <c r="E11" s="30">
        <v>0</v>
      </c>
      <c r="F11" s="28">
        <f t="shared" si="0"/>
        <v>0</v>
      </c>
      <c r="G11" s="117">
        <v>0</v>
      </c>
      <c r="H11" s="28" t="e">
        <f>E11/G11*100</f>
        <v>#DIV/0!</v>
      </c>
    </row>
    <row r="12" spans="2:8" ht="16.5" thickBot="1" x14ac:dyDescent="0.3">
      <c r="B12" s="32" t="s">
        <v>95</v>
      </c>
      <c r="C12" s="39"/>
      <c r="D12" s="37">
        <f>SUM(D5:D11)</f>
        <v>18402489.809999999</v>
      </c>
      <c r="E12" s="37">
        <f>SUM(E5:E11)</f>
        <v>8527620.0199999996</v>
      </c>
      <c r="F12" s="28">
        <f t="shared" si="0"/>
        <v>46.339490514843547</v>
      </c>
      <c r="G12" s="120">
        <f>SUM(G5:G11)</f>
        <v>8338413.7699999996</v>
      </c>
      <c r="H12" s="28"/>
    </row>
  </sheetData>
  <mergeCells count="3">
    <mergeCell ref="B2:B3"/>
    <mergeCell ref="D2:F2"/>
    <mergeCell ref="G2:H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44227D3-E979-44CE-BFC6-82433C05250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Муниципальные программы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svetlana-bux\svetlana</dc:creator>
  <cp:lastModifiedBy>svetlana</cp:lastModifiedBy>
  <cp:lastPrinted>2023-10-09T08:59:03Z</cp:lastPrinted>
  <dcterms:created xsi:type="dcterms:W3CDTF">2018-10-22T12:35:47Z</dcterms:created>
  <dcterms:modified xsi:type="dcterms:W3CDTF">2023-10-16T15:56:48Z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SV_0503117M_20160101_3.xlsx</vt:lpwstr>
  </property>
  <property fmtid="{D5CDD505-2E9C-101B-9397-08002B2CF9AE}" pid="3" name="Название отчета">
    <vt:lpwstr>SV_0503117M_20160101_3.xlsx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18.2.0.14549337</vt:lpwstr>
  </property>
  <property fmtid="{D5CDD505-2E9C-101B-9397-08002B2CF9AE}" pid="6" name="Тип сервера">
    <vt:lpwstr>MSSQL</vt:lpwstr>
  </property>
  <property fmtid="{D5CDD505-2E9C-101B-9397-08002B2CF9AE}" pid="7" name="Сервер">
    <vt:lpwstr>svetlana-bux</vt:lpwstr>
  </property>
  <property fmtid="{D5CDD505-2E9C-101B-9397-08002B2CF9AE}" pid="8" name="База">
    <vt:lpwstr>svod_smart</vt:lpwstr>
  </property>
  <property fmtid="{D5CDD505-2E9C-101B-9397-08002B2CF9AE}" pid="9" name="Пользователь">
    <vt:lpwstr>adm_smart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