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lana\Desktop\Открытость\3 этап\Аналитические данные 2024\"/>
    </mc:Choice>
  </mc:AlternateContent>
  <bookViews>
    <workbookView xWindow="0" yWindow="0" windowWidth="28800" windowHeight="12375" activeTab="2"/>
  </bookViews>
  <sheets>
    <sheet name="Доходы" sheetId="2" r:id="rId1"/>
    <sheet name="Расходы" sheetId="3" r:id="rId2"/>
    <sheet name="Муниципальные программы" sheetId="4" r:id="rId3"/>
  </sheets>
  <calcPr calcId="152511"/>
</workbook>
</file>

<file path=xl/calcChain.xml><?xml version="1.0" encoding="utf-8"?>
<calcChain xmlns="http://schemas.openxmlformats.org/spreadsheetml/2006/main">
  <c r="G12" i="4" l="1"/>
  <c r="G31" i="2" l="1"/>
  <c r="G29" i="2"/>
  <c r="G27" i="2"/>
  <c r="G28" i="2"/>
  <c r="D12" i="4" l="1"/>
  <c r="E12" i="4" l="1"/>
  <c r="F14" i="3" l="1"/>
  <c r="F7" i="3"/>
  <c r="I7" i="3"/>
  <c r="F9" i="3"/>
  <c r="G9" i="3"/>
  <c r="I9" i="3"/>
  <c r="F10" i="3"/>
  <c r="G10" i="3"/>
  <c r="I10" i="3"/>
  <c r="F11" i="3"/>
  <c r="G11" i="3"/>
  <c r="I11" i="3"/>
  <c r="F13" i="3"/>
  <c r="G13" i="3"/>
  <c r="F15" i="3"/>
  <c r="I15" i="3"/>
  <c r="F16" i="3"/>
  <c r="G16" i="3"/>
  <c r="I16" i="3"/>
  <c r="F17" i="3"/>
  <c r="G17" i="3"/>
  <c r="I17" i="3"/>
  <c r="F18" i="3"/>
  <c r="G18" i="3"/>
  <c r="I18" i="3"/>
  <c r="F19" i="3"/>
  <c r="I19" i="3"/>
  <c r="F20" i="3"/>
  <c r="G20" i="3"/>
  <c r="I20" i="3"/>
  <c r="F21" i="3"/>
  <c r="G21" i="3"/>
  <c r="I21" i="3"/>
  <c r="F22" i="3"/>
  <c r="G22" i="3"/>
  <c r="I22" i="3"/>
  <c r="G23" i="3"/>
  <c r="I23" i="3"/>
  <c r="F24" i="3"/>
  <c r="G24" i="3"/>
  <c r="I24" i="3"/>
  <c r="F25" i="3"/>
  <c r="I25" i="3"/>
  <c r="F26" i="3"/>
  <c r="G26" i="3"/>
  <c r="I26" i="3"/>
  <c r="G27" i="3"/>
  <c r="I27" i="3"/>
  <c r="H11" i="4" l="1"/>
  <c r="G36" i="2" l="1"/>
  <c r="G35" i="2"/>
  <c r="G34" i="2"/>
  <c r="G20" i="2"/>
  <c r="I36" i="2"/>
  <c r="I35" i="2"/>
  <c r="I34" i="2"/>
  <c r="F36" i="2"/>
  <c r="F35" i="2"/>
  <c r="F34" i="2"/>
  <c r="I38" i="2"/>
  <c r="F38" i="2"/>
  <c r="H10" i="4" l="1"/>
  <c r="H9" i="4"/>
  <c r="H8" i="4"/>
  <c r="H7" i="4"/>
  <c r="H6" i="4"/>
  <c r="H5" i="4"/>
  <c r="F12" i="4"/>
  <c r="F11" i="4"/>
  <c r="F10" i="4"/>
  <c r="F9" i="4"/>
  <c r="F8" i="4"/>
  <c r="F7" i="4"/>
  <c r="F6" i="4"/>
  <c r="F5" i="4"/>
  <c r="G19" i="2"/>
  <c r="I43" i="2" l="1"/>
  <c r="I42" i="2"/>
  <c r="I41" i="2"/>
  <c r="I30" i="2"/>
  <c r="F30" i="2" l="1"/>
  <c r="G43" i="2" l="1"/>
  <c r="G42" i="2"/>
  <c r="G41" i="2"/>
  <c r="G40" i="2"/>
  <c r="G39" i="2"/>
  <c r="G38" i="2"/>
  <c r="G26" i="2"/>
  <c r="F26" i="2"/>
  <c r="G25" i="2" l="1"/>
  <c r="G24" i="2"/>
  <c r="G22" i="2"/>
  <c r="G23" i="2"/>
  <c r="I40" i="2" l="1"/>
  <c r="I39" i="2"/>
  <c r="I29" i="2"/>
  <c r="I28" i="2"/>
  <c r="I27" i="2"/>
  <c r="I26" i="2"/>
  <c r="I25" i="2"/>
  <c r="I24" i="2"/>
  <c r="I23" i="2"/>
  <c r="I22" i="2"/>
  <c r="I20" i="2"/>
  <c r="I19" i="2"/>
  <c r="I17" i="2"/>
  <c r="F43" i="2" l="1"/>
  <c r="F42" i="2"/>
  <c r="F41" i="2"/>
  <c r="F40" i="2"/>
  <c r="F29" i="2"/>
  <c r="F28" i="2"/>
  <c r="F27" i="2"/>
  <c r="F25" i="2"/>
  <c r="F24" i="2"/>
  <c r="F23" i="2"/>
  <c r="F22" i="2"/>
  <c r="F21" i="2"/>
  <c r="F20" i="2"/>
  <c r="F19" i="2"/>
  <c r="F17" i="2"/>
</calcChain>
</file>

<file path=xl/sharedStrings.xml><?xml version="1.0" encoding="utf-8"?>
<sst xmlns="http://schemas.openxmlformats.org/spreadsheetml/2006/main" count="133" uniqueCount="128">
  <si>
    <t xml:space="preserve"> Наименование показателя</t>
  </si>
  <si>
    <t>Код дохода по бюджетной классификации</t>
  </si>
  <si>
    <t>4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</si>
  <si>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</si>
  <si>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</si>
  <si>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</si>
  <si>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</si>
  <si>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</si>
  <si>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 на доходы физических лиц</t>
  </si>
  <si>
    <t>000 1 01 02000 01 0000 110</t>
  </si>
  <si>
    <t xml:space="preserve">  Единый сельскохозяйственный налог</t>
  </si>
  <si>
    <t>000 1 05 03000 01 0000 110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</si>
  <si>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</si>
  <si>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</si>
  <si>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</si>
  <si>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</si>
  <si>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Земельный налог с организаций</t>
  </si>
  <si>
    <t>000 1 06 06030 00 0000 110</t>
  </si>
  <si>
    <t xml:space="preserve">  Земельный налог с физических лиц</t>
  </si>
  <si>
    <t>000 1 06 06040 00 0000 110</t>
  </si>
  <si>
    <t xml:space="preserve">  ГОСУДАРСТВЕННАЯ ПОШЛИНА</t>
  </si>
  <si>
    <t>000 1 08 00000 00 0000 000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</si>
  <si>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</si>
  <si>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</si>
  <si>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</si>
  <si>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</si>
  <si>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</si>
  <si>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</si>
  <si>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</si>
  <si>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</si>
  <si>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</si>
  <si>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</si>
  <si>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</si>
  <si>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000 2 02 10000 00 0000 151</t>
  </si>
  <si>
    <t xml:space="preserve">  Субсидии бюджетам бюджетной системы Российской Федерации (межбюджетные субсидии)</t>
  </si>
  <si>
    <t>000 2 02 20000 00 0000 151</t>
  </si>
  <si>
    <t xml:space="preserve">  Субвенции бюджетам бюджетной системы Российской Федерации</t>
  </si>
  <si>
    <t>000 2 02 30000 00 0000 151</t>
  </si>
  <si>
    <t xml:space="preserve">  Иные межбюджетные трансферты</t>
  </si>
  <si>
    <t>000 2 02 40000 00 0000 151</t>
  </si>
  <si>
    <t xml:space="preserve">                              </t>
  </si>
  <si>
    <t>000 2 190000 10 0000 151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</si>
  <si>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</si>
  <si>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3</t>
  </si>
  <si>
    <t>Уровень исполнения</t>
  </si>
  <si>
    <t>Темп роста %</t>
  </si>
  <si>
    <t>Удельный вес в общем объеме расходов %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</si>
  <si>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</si>
  <si>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</si>
  <si>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</si>
  <si>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неналоговые доходы</t>
  </si>
  <si>
    <t>000 117 00000 10 0000 000</t>
  </si>
  <si>
    <t>000 1 11 09045 10 0000 120</t>
  </si>
  <si>
    <t>Код расхода по бюджетной классификации</t>
  </si>
  <si>
    <t>Уровень   исполнения %</t>
  </si>
  <si>
    <t>Удельный вес в общем объеме расходов</t>
  </si>
  <si>
    <t>Темп роста, %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</si>
  <si>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</si>
  <si>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</si>
  <si>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</si>
  <si>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</si>
  <si>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</si>
  <si>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</si>
  <si>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</si>
  <si>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Резервные фонды</t>
  </si>
  <si>
    <t>000 0111 00 0 00 00000 000</t>
  </si>
  <si>
    <t xml:space="preserve">  Другие общегосударственные вопросы</t>
  </si>
  <si>
    <t>000 0113 00 0 00 00000 000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</si>
  <si>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</si>
  <si>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</si>
  <si>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</si>
  <si>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</si>
  <si>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НАЦИОНАЛЬНАЯ БЕЗОПАСНОСТЬ И ПРАВООХРАНИТЕЛЬНАЯ ДЕЯТЕЛЬНОСТЬ</t>
  </si>
  <si>
    <t>000 0300 00 0 00 00000 000</t>
  </si>
  <si>
    <t xml:space="preserve">  Обеспечение пожарной безопасности</t>
  </si>
  <si>
    <t>000 0310 00 0 00 00000 000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</si>
  <si>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</si>
  <si>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</si>
  <si>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</si>
  <si>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</si>
  <si>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ЖИЛИЩНО-КОММУНАЛЬНОЕ ХОЗЯЙСТВО</t>
  </si>
  <si>
    <t>000 0500 00 0 00 00000 000</t>
  </si>
  <si>
    <t xml:space="preserve">  Благоустройство</t>
  </si>
  <si>
    <t>000 0503 00 0 00 00000 000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</si>
  <si>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</si>
  <si>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</si>
  <si>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</si>
  <si>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</si>
  <si>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</si>
  <si>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</si>
  <si>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</si>
  <si>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</si>
  <si>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Наименование</t>
  </si>
  <si>
    <t>% исполнения</t>
  </si>
  <si>
    <t>Муниципальная программа Остаповского сельского поселения «Обеспечение деятельности в пожарной безопасности»</t>
  </si>
  <si>
    <t>Муниципальная программа «Развитие местного самоуправления в Остаповском сельском поселении»</t>
  </si>
  <si>
    <t>Муниципальная программа «Совершенствование управлением муниципальной собственностью Остаповского сельского поселения»</t>
  </si>
  <si>
    <t>Муниципальная программа «Обеспечение мероприятий по благоустройству населенных пунктов Остаповского сельского поселения»</t>
  </si>
  <si>
    <t>Муниципальная программа «Развитие культуры и спорта на территории Остаповского сельского поселения»</t>
  </si>
  <si>
    <t>Муниципальная программа «Поддержка субъектов малого предпринимательства»</t>
  </si>
  <si>
    <t>ВСЕГО</t>
  </si>
  <si>
    <t>000 1 14 00000 00 0000 000</t>
  </si>
  <si>
    <t>Доходы от продажи материальных и не матери альных активов</t>
  </si>
  <si>
    <t>000 1 14 02053 10 0000 410</t>
  </si>
  <si>
    <t>000 1 14 06025 10 0000 430</t>
  </si>
  <si>
    <t>Доходы от реализации иного имущества, находящегося в собственности сельских поселений (за исключениемдвижимого имуществамуниципальных бюджетных и автономных учреждений, а также имущества муниципальных унитарных предприятий в том числе (казенных), в части реализации основных средств по указанному имуществу.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</si>
  <si>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</si>
  <si>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Обеспечение деятельности  финансовых, налоговых и таможенных органов финансового и (финансово- бюджетного надзора) </t>
  </si>
  <si>
    <t>000 0106 00  0 00 0000 000</t>
  </si>
  <si>
    <t>000 0111 31 9 00 00170 000</t>
  </si>
  <si>
    <t>908 1 13 02995 10 0000 130</t>
  </si>
  <si>
    <t>Прочие доходы от компенсации затрат бюджетов сельских поселений</t>
  </si>
  <si>
    <t>908 1 13 00000 00 0000 000</t>
  </si>
  <si>
    <t>Доходы от оказания платных услуг и компенсации затрат государства</t>
  </si>
  <si>
    <t>Аналитические данные за 1 квартал 2023 года о поступлении доходов в бюджет Остаповского сельского поселения по видам доходов за отчетный период текущего финансового года в сравнении с соответствующим периодом прошлого года</t>
  </si>
  <si>
    <t>Муниципальная программа «Улучшение условий и охраны труда в Остаповском сельском поселении »</t>
  </si>
  <si>
    <t>Исполнено за 1 квартал 2024 года руб.</t>
  </si>
  <si>
    <t>План 2024 г (рублей)</t>
  </si>
  <si>
    <t>исполнено за 1 квартал 2024 г. (рублей)</t>
  </si>
  <si>
    <t>Исполнено за 1 квартал 2023 г. (рублей)</t>
  </si>
  <si>
    <t>Утвержденные бюджетные назначения на 2024 год</t>
  </si>
  <si>
    <t>Исполнено в 1 квартале 2024  года  (рублей)</t>
  </si>
  <si>
    <t xml:space="preserve"> Аналитические данные за 1  квартал 2024 года о расходах бюджета Остаповского сельского поселения  по разделам и подразделам классификации расходов бюджета за отчетный период текущего финансового года в сравнении с соответствующим периодом прошлого года</t>
  </si>
  <si>
    <t>1 квартал 2024 года</t>
  </si>
  <si>
    <t>исполнение за 1 квартал 2023 года</t>
  </si>
  <si>
    <t>план 2024 года</t>
  </si>
  <si>
    <t>исполнение за 1 квартал 2024</t>
  </si>
  <si>
    <t>Рост, снижение за 1 квартал 2024 года к 1 кварталу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</si>
</sst>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#,##0.00_ ;\-#,##0.00"/>
    <numFmt numFmtId="166" formatCode="#,##0.00\ _₽"/>
  </numFmts>
  <fonts count="27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Calibri"/>
      <family val="2"/>
      <scheme val="minor"/>
    </font>
    <font>
      <sz val="12"/>
      <color rgb="FF000000"/>
      <name val="Arial Cyr"/>
    </font>
    <font>
      <b/>
      <sz val="12"/>
      <color rgb="FF000000"/>
      <name val="Arial Cy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</borders>
  <cellStyleXfs count="142">
    <xf numFmtId="0" fontId="0" fillId="0" borderId="0"/>
    <xf numFmtId="0" fontId="3" fillId="0" borderId="1"/>
    <xf numFmtId="0" fontId="4" fillId="0" borderId="1">
      <alignment horizontal="center"/>
    </xf>
    <xf numFmtId="0" fontId="5" fillId="0" borderId="2">
      <alignment horizontal="center"/>
    </xf>
    <xf numFmtId="0" fontId="6" fillId="0" borderId="1">
      <alignment horizontal="right"/>
    </xf>
    <xf numFmtId="0" fontId="4" fillId="0" borderId="1"/>
    <xf numFmtId="0" fontId="7" fillId="0" borderId="1"/>
    <xf numFmtId="0" fontId="7" fillId="0" borderId="3"/>
    <xf numFmtId="0" fontId="5" fillId="0" borderId="4">
      <alignment horizontal="center"/>
    </xf>
    <xf numFmtId="0" fontId="6" fillId="0" borderId="5">
      <alignment horizontal="right"/>
    </xf>
    <xf numFmtId="0" fontId="5" fillId="0" borderId="1"/>
    <xf numFmtId="0" fontId="5" fillId="0" borderId="6">
      <alignment horizontal="right"/>
    </xf>
    <xf numFmtId="49" fontId="5" fillId="0" borderId="7">
      <alignment horizontal="center"/>
    </xf>
    <xf numFmtId="0" fontId="6" fillId="0" borderId="8">
      <alignment horizontal="right"/>
    </xf>
    <xf numFmtId="0" fontId="8" fillId="0" borderId="1"/>
    <xf numFmtId="164" fontId="5" fillId="0" borderId="9">
      <alignment horizontal="center"/>
    </xf>
    <xf numFmtId="0" fontId="5" fillId="0" borderId="1">
      <alignment horizontal="left"/>
    </xf>
    <xf numFmtId="49" fontId="5" fillId="0" borderId="1"/>
    <xf numFmtId="49" fontId="5" fillId="0" borderId="6">
      <alignment horizontal="right" vertical="center"/>
    </xf>
    <xf numFmtId="49" fontId="5" fillId="0" borderId="9">
      <alignment horizontal="center" vertical="center"/>
    </xf>
    <xf numFmtId="0" fontId="5" fillId="0" borderId="2">
      <alignment horizontal="left" wrapText="1"/>
    </xf>
    <xf numFmtId="49" fontId="5" fillId="0" borderId="9">
      <alignment horizontal="center"/>
    </xf>
    <xf numFmtId="0" fontId="5" fillId="0" borderId="10">
      <alignment horizontal="left" wrapText="1"/>
    </xf>
    <xf numFmtId="49" fontId="5" fillId="0" borderId="6">
      <alignment horizontal="right"/>
    </xf>
    <xf numFmtId="0" fontId="5" fillId="0" borderId="11">
      <alignment horizontal="left"/>
    </xf>
    <xf numFmtId="49" fontId="5" fillId="0" borderId="11"/>
    <xf numFmtId="49" fontId="5" fillId="0" borderId="6"/>
    <xf numFmtId="49" fontId="5" fillId="0" borderId="12">
      <alignment horizontal="center"/>
    </xf>
    <xf numFmtId="0" fontId="4" fillId="0" borderId="2">
      <alignment horizontal="center"/>
    </xf>
    <xf numFmtId="0" fontId="5" fillId="0" borderId="13">
      <alignment horizontal="center" vertical="top" wrapText="1"/>
    </xf>
    <xf numFmtId="49" fontId="5" fillId="0" borderId="13">
      <alignment horizontal="center" vertical="top" wrapText="1"/>
    </xf>
    <xf numFmtId="0" fontId="3" fillId="0" borderId="14"/>
    <xf numFmtId="0" fontId="3" fillId="0" borderId="5"/>
    <xf numFmtId="0" fontId="5" fillId="0" borderId="13">
      <alignment horizontal="center" vertical="center"/>
    </xf>
    <xf numFmtId="0" fontId="5" fillId="0" borderId="4">
      <alignment horizontal="center" vertical="center"/>
    </xf>
    <xf numFmtId="49" fontId="5" fillId="0" borderId="4">
      <alignment horizontal="center" vertical="center"/>
    </xf>
    <xf numFmtId="0" fontId="5" fillId="0" borderId="15">
      <alignment horizontal="left" wrapText="1"/>
    </xf>
    <xf numFmtId="49" fontId="5" fillId="0" borderId="16">
      <alignment horizontal="center" wrapText="1"/>
    </xf>
    <xf numFmtId="49" fontId="5" fillId="0" borderId="17">
      <alignment horizontal="center"/>
    </xf>
    <xf numFmtId="4" fontId="5" fillId="0" borderId="17">
      <alignment horizontal="right" shrinkToFit="1"/>
    </xf>
    <xf numFmtId="0" fontId="5" fillId="0" borderId="18">
      <alignment horizontal="left" wrapText="1"/>
    </xf>
    <xf numFmtId="49" fontId="5" fillId="0" borderId="19">
      <alignment horizontal="center" shrinkToFit="1"/>
    </xf>
    <xf numFmtId="49" fontId="5" fillId="0" borderId="20">
      <alignment horizontal="center"/>
    </xf>
    <xf numFmtId="4" fontId="5" fillId="0" borderId="20">
      <alignment horizontal="right" shrinkToFit="1"/>
    </xf>
    <xf numFmtId="0" fontId="5" fillId="0" borderId="21">
      <alignment horizontal="left" wrapText="1" indent="2"/>
    </xf>
    <xf numFmtId="49" fontId="5" fillId="0" borderId="22">
      <alignment horizontal="center" shrinkToFit="1"/>
    </xf>
    <xf numFmtId="49" fontId="5" fillId="0" borderId="23">
      <alignment horizontal="center"/>
    </xf>
    <xf numFmtId="4" fontId="5" fillId="0" borderId="23">
      <alignment horizontal="right" shrinkToFit="1"/>
    </xf>
    <xf numFmtId="49" fontId="5" fillId="0" borderId="1">
      <alignment horizontal="right"/>
    </xf>
    <xf numFmtId="0" fontId="4" fillId="0" borderId="5">
      <alignment horizontal="center"/>
    </xf>
    <xf numFmtId="0" fontId="5" fillId="0" borderId="4">
      <alignment horizontal="center" vertical="center" shrinkToFit="1"/>
    </xf>
    <xf numFmtId="49" fontId="5" fillId="0" borderId="4">
      <alignment horizontal="center" vertical="center" shrinkToFit="1"/>
    </xf>
    <xf numFmtId="49" fontId="3" fillId="0" borderId="5"/>
    <xf numFmtId="0" fontId="5" fillId="0" borderId="16">
      <alignment horizontal="center" shrinkToFit="1"/>
    </xf>
    <xf numFmtId="4" fontId="5" fillId="0" borderId="24">
      <alignment horizontal="right" shrinkToFit="1"/>
    </xf>
    <xf numFmtId="49" fontId="3" fillId="0" borderId="8"/>
    <xf numFmtId="0" fontId="5" fillId="0" borderId="19">
      <alignment horizontal="center" shrinkToFit="1"/>
    </xf>
    <xf numFmtId="165" fontId="5" fillId="0" borderId="20">
      <alignment horizontal="right" shrinkToFit="1"/>
    </xf>
    <xf numFmtId="165" fontId="5" fillId="0" borderId="25">
      <alignment horizontal="right" shrinkToFit="1"/>
    </xf>
    <xf numFmtId="0" fontId="5" fillId="0" borderId="26">
      <alignment horizontal="left" wrapText="1"/>
    </xf>
    <xf numFmtId="49" fontId="5" fillId="0" borderId="22">
      <alignment horizontal="center" wrapText="1"/>
    </xf>
    <xf numFmtId="49" fontId="5" fillId="0" borderId="23">
      <alignment horizontal="center" wrapText="1"/>
    </xf>
    <xf numFmtId="4" fontId="5" fillId="0" borderId="23">
      <alignment horizontal="right" wrapText="1"/>
    </xf>
    <xf numFmtId="4" fontId="5" fillId="0" borderId="21">
      <alignment horizontal="right" wrapText="1"/>
    </xf>
    <xf numFmtId="0" fontId="3" fillId="0" borderId="8">
      <alignment wrapText="1"/>
    </xf>
    <xf numFmtId="0" fontId="5" fillId="0" borderId="27">
      <alignment horizontal="left" wrapText="1"/>
    </xf>
    <xf numFmtId="49" fontId="5" fillId="0" borderId="28">
      <alignment horizontal="center" shrinkToFit="1"/>
    </xf>
    <xf numFmtId="49" fontId="5" fillId="0" borderId="29">
      <alignment horizontal="center"/>
    </xf>
    <xf numFmtId="4" fontId="5" fillId="0" borderId="29">
      <alignment horizontal="right" shrinkToFit="1"/>
    </xf>
    <xf numFmtId="49" fontId="5" fillId="0" borderId="30">
      <alignment horizontal="center"/>
    </xf>
    <xf numFmtId="0" fontId="3" fillId="0" borderId="8"/>
    <xf numFmtId="0" fontId="8" fillId="0" borderId="11"/>
    <xf numFmtId="0" fontId="8" fillId="0" borderId="31"/>
    <xf numFmtId="0" fontId="5" fillId="0" borderId="1">
      <alignment wrapText="1"/>
    </xf>
    <xf numFmtId="49" fontId="5" fillId="0" borderId="1">
      <alignment wrapText="1"/>
    </xf>
    <xf numFmtId="49" fontId="5" fillId="0" borderId="1">
      <alignment horizontal="center"/>
    </xf>
    <xf numFmtId="49" fontId="9" fillId="0" borderId="1"/>
    <xf numFmtId="0" fontId="5" fillId="0" borderId="2">
      <alignment horizontal="left"/>
    </xf>
    <xf numFmtId="49" fontId="5" fillId="0" borderId="2">
      <alignment horizontal="left"/>
    </xf>
    <xf numFmtId="0" fontId="5" fillId="0" borderId="2">
      <alignment horizontal="center" shrinkToFit="1"/>
    </xf>
    <xf numFmtId="49" fontId="5" fillId="0" borderId="2">
      <alignment horizontal="center" vertical="center" shrinkToFit="1"/>
    </xf>
    <xf numFmtId="49" fontId="3" fillId="0" borderId="2">
      <alignment shrinkToFit="1"/>
    </xf>
    <xf numFmtId="49" fontId="5" fillId="0" borderId="2">
      <alignment horizontal="right"/>
    </xf>
    <xf numFmtId="0" fontId="5" fillId="0" borderId="16">
      <alignment horizontal="center" vertical="center" shrinkToFit="1"/>
    </xf>
    <xf numFmtId="49" fontId="5" fillId="0" borderId="17">
      <alignment horizontal="center" vertical="center"/>
    </xf>
    <xf numFmtId="0" fontId="5" fillId="0" borderId="15">
      <alignment horizontal="left" wrapText="1" indent="2"/>
    </xf>
    <xf numFmtId="0" fontId="5" fillId="0" borderId="32">
      <alignment horizontal="center" vertical="center" shrinkToFit="1"/>
    </xf>
    <xf numFmtId="49" fontId="5" fillId="0" borderId="13">
      <alignment horizontal="center" vertical="center"/>
    </xf>
    <xf numFmtId="165" fontId="5" fillId="0" borderId="13">
      <alignment horizontal="right" vertical="center" shrinkToFit="1"/>
    </xf>
    <xf numFmtId="165" fontId="5" fillId="0" borderId="27">
      <alignment horizontal="right" vertical="center" shrinkToFit="1"/>
    </xf>
    <xf numFmtId="0" fontId="5" fillId="0" borderId="33">
      <alignment horizontal="left" wrapText="1"/>
    </xf>
    <xf numFmtId="4" fontId="5" fillId="0" borderId="13">
      <alignment horizontal="right" shrinkToFit="1"/>
    </xf>
    <xf numFmtId="4" fontId="5" fillId="0" borderId="27">
      <alignment horizontal="right" shrinkToFit="1"/>
    </xf>
    <xf numFmtId="0" fontId="5" fillId="0" borderId="18">
      <alignment horizontal="left" wrapText="1" indent="2"/>
    </xf>
    <xf numFmtId="0" fontId="10" fillId="0" borderId="27">
      <alignment wrapText="1"/>
    </xf>
    <xf numFmtId="0" fontId="10" fillId="0" borderId="27"/>
    <xf numFmtId="49" fontId="5" fillId="0" borderId="27">
      <alignment horizontal="center" shrinkToFit="1"/>
    </xf>
    <xf numFmtId="49" fontId="5" fillId="0" borderId="13">
      <alignment horizontal="center" vertical="center" shrinkToFit="1"/>
    </xf>
    <xf numFmtId="0" fontId="3" fillId="0" borderId="11">
      <alignment horizontal="left"/>
    </xf>
    <xf numFmtId="0" fontId="3" fillId="0" borderId="31">
      <alignment horizontal="left"/>
    </xf>
    <xf numFmtId="0" fontId="5" fillId="0" borderId="31"/>
    <xf numFmtId="49" fontId="3" fillId="0" borderId="31"/>
    <xf numFmtId="0" fontId="5" fillId="0" borderId="2">
      <alignment horizontal="center" wrapText="1"/>
    </xf>
    <xf numFmtId="49" fontId="5" fillId="0" borderId="1">
      <alignment horizontal="left"/>
    </xf>
    <xf numFmtId="49" fontId="3" fillId="0" borderId="1"/>
    <xf numFmtId="0" fontId="11" fillId="0" borderId="1">
      <alignment horizontal="center"/>
    </xf>
    <xf numFmtId="0" fontId="11" fillId="0" borderId="11">
      <alignment horizontal="center"/>
    </xf>
    <xf numFmtId="0" fontId="11" fillId="0" borderId="1"/>
    <xf numFmtId="49" fontId="11" fillId="0" borderId="1"/>
    <xf numFmtId="0" fontId="3" fillId="0" borderId="1">
      <alignment horizontal="left"/>
    </xf>
    <xf numFmtId="0" fontId="3" fillId="0" borderId="1">
      <alignment horizontal="center"/>
    </xf>
    <xf numFmtId="0" fontId="9" fillId="0" borderId="1">
      <alignment horizontal="left"/>
    </xf>
    <xf numFmtId="0" fontId="5" fillId="0" borderId="1">
      <alignment horizontal="center"/>
    </xf>
    <xf numFmtId="0" fontId="3" fillId="0" borderId="2"/>
    <xf numFmtId="0" fontId="3" fillId="0" borderId="13">
      <alignment horizontal="left" wrapText="1"/>
    </xf>
    <xf numFmtId="0" fontId="3" fillId="0" borderId="11"/>
    <xf numFmtId="0" fontId="14" fillId="0" borderId="0"/>
    <xf numFmtId="0" fontId="14" fillId="0" borderId="0"/>
    <xf numFmtId="0" fontId="14" fillId="0" borderId="0"/>
    <xf numFmtId="0" fontId="12" fillId="0" borderId="1"/>
    <xf numFmtId="0" fontId="12" fillId="0" borderId="1"/>
    <xf numFmtId="0" fontId="13" fillId="2" borderId="1"/>
    <xf numFmtId="0" fontId="12" fillId="0" borderId="1"/>
    <xf numFmtId="0" fontId="13" fillId="0" borderId="1"/>
    <xf numFmtId="0" fontId="3" fillId="0" borderId="13">
      <alignment horizontal="left"/>
    </xf>
    <xf numFmtId="0" fontId="14" fillId="0" borderId="1"/>
    <xf numFmtId="0" fontId="14" fillId="0" borderId="1"/>
    <xf numFmtId="0" fontId="22" fillId="0" borderId="1"/>
    <xf numFmtId="0" fontId="17" fillId="0" borderId="1"/>
    <xf numFmtId="0" fontId="2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8" fillId="0" borderId="1"/>
    <xf numFmtId="0" fontId="8" fillId="0" borderId="1"/>
    <xf numFmtId="0" fontId="8" fillId="0" borderId="1"/>
    <xf numFmtId="49" fontId="10" fillId="0" borderId="13">
      <alignment horizontal="center" vertical="center" wrapText="1"/>
    </xf>
    <xf numFmtId="49" fontId="10" fillId="0" borderId="4">
      <alignment horizontal="center" vertical="center" wrapText="1"/>
    </xf>
    <xf numFmtId="0" fontId="1" fillId="0" borderId="1"/>
  </cellStyleXfs>
  <cellXfs count="168">
    <xf numFmtId="0" fontId="0" fillId="0" borderId="0" xfId="0"/>
    <xf numFmtId="0" fontId="0" fillId="0" borderId="0" xfId="0" applyProtection="1">
      <protection locked="0"/>
    </xf>
    <xf numFmtId="0" fontId="3" fillId="0" borderId="1" xfId="1" applyNumberFormat="1" applyProtection="1"/>
    <xf numFmtId="0" fontId="6" fillId="0" borderId="1" xfId="4" applyNumberFormat="1" applyProtection="1">
      <alignment horizontal="right"/>
    </xf>
    <xf numFmtId="0" fontId="4" fillId="0" borderId="1" xfId="5" applyNumberFormat="1" applyProtection="1"/>
    <xf numFmtId="0" fontId="7" fillId="0" borderId="1" xfId="6" applyNumberFormat="1" applyProtection="1"/>
    <xf numFmtId="0" fontId="5" fillId="0" borderId="1" xfId="10" applyNumberFormat="1" applyProtection="1"/>
    <xf numFmtId="0" fontId="8" fillId="0" borderId="1" xfId="14" applyNumberFormat="1" applyProtection="1"/>
    <xf numFmtId="0" fontId="5" fillId="0" borderId="1" xfId="16" applyNumberFormat="1" applyProtection="1">
      <alignment horizontal="left"/>
    </xf>
    <xf numFmtId="49" fontId="5" fillId="0" borderId="1" xfId="17" applyProtection="1"/>
    <xf numFmtId="0" fontId="6" fillId="0" borderId="1" xfId="9" applyNumberFormat="1" applyBorder="1" applyProtection="1">
      <alignment horizontal="right"/>
    </xf>
    <xf numFmtId="0" fontId="6" fillId="0" borderId="1" xfId="13" applyNumberFormat="1" applyBorder="1" applyProtection="1">
      <alignment horizontal="right"/>
    </xf>
    <xf numFmtId="0" fontId="7" fillId="0" borderId="1" xfId="7" applyNumberFormat="1" applyBorder="1" applyProtection="1"/>
    <xf numFmtId="0" fontId="5" fillId="0" borderId="1" xfId="11" applyNumberFormat="1" applyBorder="1" applyProtection="1">
      <alignment horizontal="right"/>
    </xf>
    <xf numFmtId="49" fontId="5" fillId="0" borderId="1" xfId="18" applyBorder="1" applyProtection="1">
      <alignment horizontal="right" vertical="center"/>
    </xf>
    <xf numFmtId="0" fontId="14" fillId="0" borderId="1" xfId="126"/>
    <xf numFmtId="0" fontId="4" fillId="0" borderId="2" xfId="28" applyNumberFormat="1" applyProtection="1">
      <alignment horizontal="center"/>
    </xf>
    <xf numFmtId="2" fontId="20" fillId="0" borderId="47" xfId="128" applyNumberFormat="1" applyFont="1" applyBorder="1" applyAlignment="1">
      <alignment horizontal="centerContinuous" vertical="center" wrapText="1"/>
    </xf>
    <xf numFmtId="2" fontId="20" fillId="0" borderId="48" xfId="128" applyNumberFormat="1" applyFont="1" applyBorder="1" applyAlignment="1">
      <alignment horizontal="centerContinuous" vertical="center" wrapText="1"/>
    </xf>
    <xf numFmtId="0" fontId="20" fillId="0" borderId="49" xfId="128" applyFont="1" applyBorder="1" applyAlignment="1">
      <alignment horizontal="center" vertical="center" wrapText="1"/>
    </xf>
    <xf numFmtId="2" fontId="20" fillId="0" borderId="50" xfId="128" applyNumberFormat="1" applyFont="1" applyBorder="1" applyAlignment="1">
      <alignment horizontal="centerContinuous" vertical="center" wrapText="1"/>
    </xf>
    <xf numFmtId="0" fontId="20" fillId="0" borderId="51" xfId="128" applyFont="1" applyBorder="1" applyAlignment="1">
      <alignment horizontal="center" vertical="center" wrapText="1"/>
    </xf>
    <xf numFmtId="0" fontId="21" fillId="0" borderId="52" xfId="128" applyFont="1" applyBorder="1" applyAlignment="1">
      <alignment horizontal="center" vertical="top" wrapText="1"/>
    </xf>
    <xf numFmtId="0" fontId="21" fillId="0" borderId="49" xfId="128" applyFont="1" applyBorder="1" applyAlignment="1">
      <alignment horizontal="center" vertical="top" wrapText="1"/>
    </xf>
    <xf numFmtId="0" fontId="21" fillId="0" borderId="48" xfId="128" applyFont="1" applyBorder="1" applyAlignment="1">
      <alignment horizontal="center" vertical="top" wrapText="1"/>
    </xf>
    <xf numFmtId="0" fontId="21" fillId="0" borderId="54" xfId="128" applyFont="1" applyBorder="1" applyAlignment="1">
      <alignment horizontal="center" vertical="top" wrapText="1"/>
    </xf>
    <xf numFmtId="0" fontId="21" fillId="0" borderId="55" xfId="128" applyFont="1" applyBorder="1" applyAlignment="1">
      <alignment horizontal="center" vertical="top" wrapText="1"/>
    </xf>
    <xf numFmtId="0" fontId="19" fillId="0" borderId="56" xfId="128" applyFont="1" applyFill="1" applyBorder="1" applyAlignment="1">
      <alignment vertical="top" wrapText="1"/>
    </xf>
    <xf numFmtId="4" fontId="18" fillId="0" borderId="55" xfId="128" applyNumberFormat="1" applyFont="1" applyFill="1" applyBorder="1" applyAlignment="1">
      <alignment horizontal="center" vertical="center" wrapText="1"/>
    </xf>
    <xf numFmtId="4" fontId="19" fillId="0" borderId="53" xfId="128" applyNumberFormat="1" applyFont="1" applyFill="1" applyBorder="1" applyAlignment="1">
      <alignment horizontal="center" vertical="center" wrapText="1"/>
    </xf>
    <xf numFmtId="4" fontId="18" fillId="0" borderId="57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 applyAlignment="1">
      <alignment horizontal="center" vertical="center" wrapText="1"/>
    </xf>
    <xf numFmtId="0" fontId="18" fillId="0" borderId="56" xfId="127" applyFont="1" applyFill="1" applyBorder="1" applyAlignment="1">
      <alignment vertical="top" wrapText="1"/>
    </xf>
    <xf numFmtId="0" fontId="18" fillId="0" borderId="56" xfId="128" applyFont="1" applyFill="1" applyBorder="1" applyAlignment="1">
      <alignment vertical="top" wrapText="1"/>
    </xf>
    <xf numFmtId="0" fontId="18" fillId="0" borderId="46" xfId="128" applyFont="1" applyFill="1" applyBorder="1" applyAlignment="1">
      <alignment vertical="top" wrapText="1"/>
    </xf>
    <xf numFmtId="4" fontId="18" fillId="0" borderId="58" xfId="128" applyNumberFormat="1" applyFont="1" applyFill="1" applyBorder="1" applyAlignment="1">
      <alignment horizontal="center" vertical="center" wrapText="1"/>
    </xf>
    <xf numFmtId="0" fontId="18" fillId="0" borderId="59" xfId="128" applyFont="1" applyFill="1" applyBorder="1" applyAlignment="1">
      <alignment vertical="top" wrapText="1"/>
    </xf>
    <xf numFmtId="4" fontId="18" fillId="0" borderId="60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/>
    <xf numFmtId="0" fontId="19" fillId="0" borderId="61" xfId="128" applyFont="1" applyBorder="1" applyAlignment="1">
      <alignment horizontal="center" vertical="center" wrapText="1"/>
    </xf>
    <xf numFmtId="0" fontId="18" fillId="0" borderId="62" xfId="128" applyFont="1" applyFill="1" applyBorder="1" applyAlignment="1">
      <alignment vertical="top" wrapText="1"/>
    </xf>
    <xf numFmtId="0" fontId="19" fillId="0" borderId="63" xfId="128" applyFont="1" applyBorder="1" applyAlignment="1">
      <alignment horizontal="center" vertical="center" wrapText="1"/>
    </xf>
    <xf numFmtId="0" fontId="6" fillId="0" borderId="13" xfId="33" applyNumberFormat="1" applyFont="1" applyAlignment="1" applyProtection="1">
      <alignment horizontal="center" vertical="center"/>
    </xf>
    <xf numFmtId="0" fontId="6" fillId="0" borderId="4" xfId="50" applyNumberFormat="1" applyFont="1" applyAlignment="1" applyProtection="1">
      <alignment horizontal="center" vertical="center" shrinkToFit="1"/>
    </xf>
    <xf numFmtId="0" fontId="6" fillId="0" borderId="4" xfId="51" applyNumberFormat="1" applyFont="1" applyAlignment="1" applyProtection="1">
      <alignment horizontal="center" vertical="center" shrinkToFit="1"/>
    </xf>
    <xf numFmtId="0" fontId="15" fillId="0" borderId="41" xfId="126" applyNumberFormat="1" applyFont="1" applyBorder="1" applyAlignment="1" applyProtection="1">
      <alignment horizontal="center" vertical="center"/>
      <protection locked="0"/>
    </xf>
    <xf numFmtId="0" fontId="15" fillId="0" borderId="13" xfId="126" applyNumberFormat="1" applyFont="1" applyBorder="1" applyAlignment="1" applyProtection="1">
      <alignment horizontal="center" vertical="center"/>
      <protection locked="0"/>
    </xf>
    <xf numFmtId="0" fontId="6" fillId="0" borderId="13" xfId="75" applyNumberFormat="1" applyFont="1" applyFill="1" applyBorder="1" applyAlignment="1" applyProtection="1">
      <alignment horizontal="center" vertical="center"/>
    </xf>
    <xf numFmtId="0" fontId="6" fillId="0" borderId="25" xfId="36" applyNumberFormat="1" applyFont="1" applyFill="1" applyBorder="1" applyProtection="1">
      <alignment horizontal="left" wrapText="1"/>
    </xf>
    <xf numFmtId="49" fontId="6" fillId="0" borderId="36" xfId="38" applyFont="1" applyFill="1" applyBorder="1" applyProtection="1">
      <alignment horizontal="center"/>
    </xf>
    <xf numFmtId="4" fontId="6" fillId="0" borderId="36" xfId="39" applyFont="1" applyFill="1" applyBorder="1" applyProtection="1">
      <alignment horizontal="right" shrinkToFit="1"/>
    </xf>
    <xf numFmtId="2" fontId="15" fillId="0" borderId="38" xfId="126" applyNumberFormat="1" applyFont="1" applyFill="1" applyBorder="1" applyProtection="1">
      <protection locked="0"/>
    </xf>
    <xf numFmtId="2" fontId="15" fillId="0" borderId="20" xfId="126" applyNumberFormat="1" applyFont="1" applyFill="1" applyBorder="1" applyProtection="1">
      <protection locked="0"/>
    </xf>
    <xf numFmtId="4" fontId="6" fillId="0" borderId="20" xfId="75" applyNumberFormat="1" applyFont="1" applyFill="1" applyBorder="1" applyAlignment="1" applyProtection="1">
      <alignment horizontal="right"/>
    </xf>
    <xf numFmtId="0" fontId="6" fillId="0" borderId="27" xfId="40" applyNumberFormat="1" applyFont="1" applyFill="1" applyBorder="1" applyProtection="1">
      <alignment horizontal="left" wrapText="1"/>
    </xf>
    <xf numFmtId="49" fontId="6" fillId="0" borderId="13" xfId="42" applyFont="1" applyFill="1" applyBorder="1" applyProtection="1">
      <alignment horizontal="center"/>
    </xf>
    <xf numFmtId="165" fontId="6" fillId="0" borderId="13" xfId="57" applyFont="1" applyFill="1" applyBorder="1" applyProtection="1">
      <alignment horizontal="right" shrinkToFit="1"/>
    </xf>
    <xf numFmtId="0" fontId="15" fillId="0" borderId="41" xfId="126" applyFont="1" applyFill="1" applyBorder="1" applyProtection="1">
      <protection locked="0"/>
    </xf>
    <xf numFmtId="2" fontId="15" fillId="0" borderId="13" xfId="126" applyNumberFormat="1" applyFont="1" applyFill="1" applyBorder="1" applyProtection="1">
      <protection locked="0"/>
    </xf>
    <xf numFmtId="4" fontId="6" fillId="0" borderId="13" xfId="75" applyNumberFormat="1" applyFont="1" applyFill="1" applyBorder="1" applyAlignment="1" applyProtection="1">
      <alignment horizontal="right"/>
    </xf>
    <xf numFmtId="0" fontId="6" fillId="0" borderId="26" xfId="59" applyNumberFormat="1" applyFont="1" applyFill="1" applyProtection="1">
      <alignment horizontal="left" wrapText="1"/>
    </xf>
    <xf numFmtId="49" fontId="6" fillId="0" borderId="23" xfId="61" applyFont="1" applyFill="1" applyProtection="1">
      <alignment horizontal="center" wrapText="1"/>
    </xf>
    <xf numFmtId="4" fontId="6" fillId="0" borderId="23" xfId="62" applyFont="1" applyFill="1" applyProtection="1">
      <alignment horizontal="right" wrapText="1"/>
    </xf>
    <xf numFmtId="2" fontId="15" fillId="0" borderId="39" xfId="126" applyNumberFormat="1" applyFont="1" applyFill="1" applyBorder="1" applyProtection="1">
      <protection locked="0"/>
    </xf>
    <xf numFmtId="2" fontId="15" fillId="0" borderId="23" xfId="126" applyNumberFormat="1" applyFont="1" applyFill="1" applyBorder="1" applyProtection="1">
      <protection locked="0"/>
    </xf>
    <xf numFmtId="4" fontId="6" fillId="0" borderId="23" xfId="75" applyNumberFormat="1" applyFont="1" applyFill="1" applyBorder="1" applyAlignment="1" applyProtection="1">
      <alignment horizontal="right"/>
    </xf>
    <xf numFmtId="2" fontId="15" fillId="0" borderId="41" xfId="126" applyNumberFormat="1" applyFont="1" applyFill="1" applyBorder="1" applyProtection="1">
      <protection locked="0"/>
    </xf>
    <xf numFmtId="49" fontId="6" fillId="0" borderId="32" xfId="61" applyFont="1" applyFill="1" applyBorder="1" applyProtection="1">
      <alignment horizontal="center" wrapText="1"/>
    </xf>
    <xf numFmtId="0" fontId="6" fillId="0" borderId="40" xfId="59" applyNumberFormat="1" applyFont="1" applyFill="1" applyBorder="1" applyProtection="1">
      <alignment horizontal="left" wrapText="1"/>
    </xf>
    <xf numFmtId="49" fontId="6" fillId="0" borderId="64" xfId="61" applyFont="1" applyFill="1" applyBorder="1" applyProtection="1">
      <alignment horizontal="center" wrapText="1"/>
    </xf>
    <xf numFmtId="4" fontId="6" fillId="0" borderId="34" xfId="62" applyFont="1" applyFill="1" applyBorder="1" applyProtection="1">
      <alignment horizontal="right" wrapText="1"/>
    </xf>
    <xf numFmtId="0" fontId="6" fillId="0" borderId="27" xfId="59" applyNumberFormat="1" applyFont="1" applyFill="1" applyBorder="1" applyProtection="1">
      <alignment horizontal="left" wrapText="1"/>
    </xf>
    <xf numFmtId="4" fontId="6" fillId="0" borderId="13" xfId="62" applyFont="1" applyFill="1" applyBorder="1" applyProtection="1">
      <alignment horizontal="right" wrapText="1"/>
    </xf>
    <xf numFmtId="0" fontId="24" fillId="0" borderId="1" xfId="10" applyNumberFormat="1" applyFont="1" applyProtection="1"/>
    <xf numFmtId="0" fontId="24" fillId="0" borderId="1" xfId="24" applyNumberFormat="1" applyFont="1" applyBorder="1" applyProtection="1">
      <alignment horizontal="left"/>
    </xf>
    <xf numFmtId="49" fontId="24" fillId="0" borderId="1" xfId="25" applyFont="1" applyBorder="1" applyProtection="1"/>
    <xf numFmtId="49" fontId="24" fillId="0" borderId="1" xfId="26" applyFont="1" applyBorder="1" applyProtection="1"/>
    <xf numFmtId="0" fontId="6" fillId="0" borderId="1" xfId="13" applyNumberFormat="1" applyFont="1" applyBorder="1" applyProtection="1">
      <alignment horizontal="right"/>
    </xf>
    <xf numFmtId="0" fontId="24" fillId="0" borderId="1" xfId="16" applyNumberFormat="1" applyFont="1" applyProtection="1">
      <alignment horizontal="left"/>
    </xf>
    <xf numFmtId="49" fontId="24" fillId="0" borderId="1" xfId="17" applyFont="1" applyProtection="1"/>
    <xf numFmtId="49" fontId="24" fillId="0" borderId="1" xfId="23" applyFont="1" applyBorder="1" applyProtection="1">
      <alignment horizontal="right"/>
    </xf>
    <xf numFmtId="0" fontId="25" fillId="0" borderId="2" xfId="28" applyNumberFormat="1" applyFont="1" applyProtection="1">
      <alignment horizontal="center"/>
    </xf>
    <xf numFmtId="49" fontId="6" fillId="0" borderId="23" xfId="30" applyFont="1" applyBorder="1" applyProtection="1">
      <alignment horizontal="center" vertical="top" wrapText="1"/>
      <protection locked="0"/>
    </xf>
    <xf numFmtId="0" fontId="6" fillId="0" borderId="5" xfId="32" applyNumberFormat="1" applyFont="1" applyProtection="1"/>
    <xf numFmtId="0" fontId="15" fillId="0" borderId="37" xfId="0" applyFont="1" applyBorder="1" applyAlignment="1">
      <alignment vertical="center" wrapText="1"/>
    </xf>
    <xf numFmtId="0" fontId="6" fillId="0" borderId="13" xfId="33" applyNumberFormat="1" applyFont="1" applyProtection="1">
      <alignment horizontal="center" vertical="center"/>
    </xf>
    <xf numFmtId="0" fontId="6" fillId="0" borderId="4" xfId="34" applyNumberFormat="1" applyFont="1" applyProtection="1">
      <alignment horizontal="center" vertical="center"/>
    </xf>
    <xf numFmtId="49" fontId="6" fillId="0" borderId="4" xfId="35" applyFont="1" applyProtection="1">
      <alignment horizontal="center" vertical="center"/>
    </xf>
    <xf numFmtId="0" fontId="6" fillId="0" borderId="35" xfId="32" applyNumberFormat="1" applyFont="1" applyBorder="1" applyProtection="1"/>
    <xf numFmtId="0" fontId="6" fillId="0" borderId="35" xfId="32" applyNumberFormat="1" applyFont="1" applyBorder="1" applyAlignment="1" applyProtection="1">
      <alignment horizontal="center" vertical="center" wrapText="1"/>
    </xf>
    <xf numFmtId="0" fontId="6" fillId="0" borderId="13" xfId="32" applyNumberFormat="1" applyFont="1" applyBorder="1" applyProtection="1"/>
    <xf numFmtId="0" fontId="6" fillId="0" borderId="5" xfId="32" applyNumberFormat="1" applyFont="1" applyFill="1" applyProtection="1"/>
    <xf numFmtId="2" fontId="6" fillId="0" borderId="35" xfId="32" applyNumberFormat="1" applyFont="1" applyFill="1" applyBorder="1" applyProtection="1"/>
    <xf numFmtId="2" fontId="6" fillId="0" borderId="13" xfId="32" applyNumberFormat="1" applyFont="1" applyFill="1" applyBorder="1" applyProtection="1"/>
    <xf numFmtId="0" fontId="6" fillId="0" borderId="21" xfId="44" applyNumberFormat="1" applyFont="1" applyFill="1" applyProtection="1">
      <alignment horizontal="left" wrapText="1" indent="2"/>
    </xf>
    <xf numFmtId="49" fontId="6" fillId="0" borderId="23" xfId="46" applyFont="1" applyFill="1" applyProtection="1">
      <alignment horizontal="center"/>
    </xf>
    <xf numFmtId="4" fontId="6" fillId="0" borderId="23" xfId="47" applyFont="1" applyFill="1" applyProtection="1">
      <alignment horizontal="right" shrinkToFit="1"/>
    </xf>
    <xf numFmtId="2" fontId="6" fillId="0" borderId="37" xfId="32" applyNumberFormat="1" applyFont="1" applyFill="1" applyBorder="1" applyProtection="1"/>
    <xf numFmtId="4" fontId="6" fillId="0" borderId="23" xfId="47" applyFont="1" applyProtection="1">
      <alignment horizontal="right" shrinkToFit="1"/>
    </xf>
    <xf numFmtId="0" fontId="15" fillId="0" borderId="21" xfId="44" applyNumberFormat="1" applyFont="1" applyFill="1" applyProtection="1">
      <alignment horizontal="left" wrapText="1" indent="2"/>
    </xf>
    <xf numFmtId="0" fontId="6" fillId="0" borderId="21" xfId="44" applyNumberFormat="1" applyFont="1" applyProtection="1">
      <alignment horizontal="left" wrapText="1" indent="2"/>
    </xf>
    <xf numFmtId="49" fontId="6" fillId="0" borderId="23" xfId="46" applyFont="1" applyProtection="1">
      <alignment horizontal="center"/>
    </xf>
    <xf numFmtId="2" fontId="6" fillId="0" borderId="35" xfId="32" applyNumberFormat="1" applyFont="1" applyBorder="1" applyProtection="1"/>
    <xf numFmtId="4" fontId="26" fillId="0" borderId="17" xfId="39" applyFont="1" applyFill="1" applyProtection="1">
      <alignment horizontal="right" shrinkToFit="1"/>
    </xf>
    <xf numFmtId="4" fontId="26" fillId="0" borderId="23" xfId="47" applyFont="1" applyFill="1" applyProtection="1">
      <alignment horizontal="right" shrinkToFit="1"/>
    </xf>
    <xf numFmtId="4" fontId="26" fillId="0" borderId="23" xfId="47" applyFont="1" applyProtection="1">
      <alignment horizontal="right" shrinkToFit="1"/>
    </xf>
    <xf numFmtId="4" fontId="6" fillId="0" borderId="17" xfId="39" applyFont="1" applyFill="1" applyProtection="1">
      <alignment horizontal="right" shrinkToFit="1"/>
    </xf>
    <xf numFmtId="49" fontId="6" fillId="0" borderId="23" xfId="61" applyFont="1" applyProtection="1">
      <alignment horizontal="center" wrapText="1"/>
    </xf>
    <xf numFmtId="4" fontId="3" fillId="0" borderId="17" xfId="39" applyFont="1" applyFill="1" applyProtection="1">
      <alignment horizontal="right" shrinkToFit="1"/>
    </xf>
    <xf numFmtId="4" fontId="3" fillId="0" borderId="23" xfId="62" applyFont="1" applyFill="1" applyProtection="1">
      <alignment horizontal="right" wrapText="1"/>
    </xf>
    <xf numFmtId="165" fontId="3" fillId="0" borderId="13" xfId="57" applyFont="1" applyFill="1" applyBorder="1" applyProtection="1">
      <alignment horizontal="right" shrinkToFit="1"/>
    </xf>
    <xf numFmtId="4" fontId="19" fillId="0" borderId="44" xfId="128" applyNumberFormat="1" applyFont="1" applyFill="1" applyBorder="1" applyAlignment="1">
      <alignment horizontal="center" vertical="center" wrapText="1"/>
    </xf>
    <xf numFmtId="0" fontId="21" fillId="0" borderId="65" xfId="128" applyFont="1" applyBorder="1" applyAlignment="1">
      <alignment horizontal="center" vertical="top" wrapText="1"/>
    </xf>
    <xf numFmtId="0" fontId="19" fillId="0" borderId="63" xfId="128" applyFont="1" applyFill="1" applyBorder="1" applyAlignment="1">
      <alignment horizontal="center" vertical="center" wrapText="1"/>
    </xf>
    <xf numFmtId="0" fontId="18" fillId="0" borderId="63" xfId="127" applyFont="1" applyFill="1" applyBorder="1" applyAlignment="1">
      <alignment horizontal="center" vertical="center" wrapText="1"/>
    </xf>
    <xf numFmtId="0" fontId="18" fillId="0" borderId="63" xfId="128" applyFont="1" applyFill="1" applyBorder="1" applyAlignment="1">
      <alignment horizontal="center" vertical="center" wrapText="1"/>
    </xf>
    <xf numFmtId="4" fontId="19" fillId="0" borderId="53" xfId="128" applyNumberFormat="1" applyFont="1" applyFill="1" applyBorder="1" applyAlignment="1">
      <alignment horizontal="center" vertical="center" wrapText="1"/>
    </xf>
    <xf numFmtId="4" fontId="18" fillId="0" borderId="57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 applyAlignment="1">
      <alignment horizontal="center" vertical="center" wrapText="1"/>
    </xf>
    <xf numFmtId="4" fontId="18" fillId="0" borderId="58" xfId="128" applyNumberFormat="1" applyFont="1" applyFill="1" applyBorder="1" applyAlignment="1">
      <alignment horizontal="center" vertical="center" wrapText="1"/>
    </xf>
    <xf numFmtId="4" fontId="18" fillId="0" borderId="60" xfId="128" applyNumberFormat="1" applyFont="1" applyFill="1" applyBorder="1" applyAlignment="1">
      <alignment horizontal="center" vertical="center" wrapText="1"/>
    </xf>
    <xf numFmtId="4" fontId="18" fillId="0" borderId="44" xfId="128" applyNumberFormat="1" applyFont="1" applyFill="1" applyBorder="1"/>
    <xf numFmtId="4" fontId="6" fillId="0" borderId="13" xfId="43" applyFont="1" applyFill="1" applyBorder="1" applyProtection="1">
      <alignment horizontal="right" shrinkToFit="1"/>
    </xf>
    <xf numFmtId="4" fontId="26" fillId="0" borderId="13" xfId="43" applyFont="1" applyFill="1" applyBorder="1" applyProtection="1">
      <alignment horizontal="right" shrinkToFit="1"/>
    </xf>
    <xf numFmtId="166" fontId="19" fillId="0" borderId="55" xfId="0" applyNumberFormat="1" applyFont="1" applyFill="1" applyBorder="1" applyAlignment="1">
      <alignment horizontal="center" vertical="center"/>
    </xf>
    <xf numFmtId="2" fontId="6" fillId="0" borderId="20" xfId="31" applyNumberFormat="1" applyFont="1" applyBorder="1" applyAlignment="1" applyProtection="1">
      <alignment vertical="center" wrapText="1"/>
    </xf>
    <xf numFmtId="0" fontId="23" fillId="0" borderId="34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15" fillId="0" borderId="20" xfId="0" applyFont="1" applyBorder="1" applyAlignment="1">
      <alignment wrapText="1"/>
    </xf>
    <xf numFmtId="0" fontId="23" fillId="0" borderId="34" xfId="0" applyFont="1" applyBorder="1" applyAlignment="1">
      <alignment wrapText="1"/>
    </xf>
    <xf numFmtId="0" fontId="23" fillId="0" borderId="23" xfId="0" applyFont="1" applyBorder="1" applyAlignment="1">
      <alignment wrapText="1"/>
    </xf>
    <xf numFmtId="49" fontId="6" fillId="0" borderId="14" xfId="30" applyFont="1" applyBorder="1" applyAlignment="1" applyProtection="1">
      <alignment horizontal="center" vertical="top" wrapText="1"/>
    </xf>
    <xf numFmtId="0" fontId="23" fillId="0" borderId="11" xfId="0" applyFont="1" applyBorder="1" applyAlignment="1">
      <alignment wrapText="1"/>
    </xf>
    <xf numFmtId="0" fontId="23" fillId="0" borderId="38" xfId="0" applyFont="1" applyBorder="1" applyAlignment="1">
      <alignment wrapText="1"/>
    </xf>
    <xf numFmtId="49" fontId="6" fillId="0" borderId="5" xfId="30" applyFont="1" applyBorder="1" applyAlignment="1" applyProtection="1">
      <alignment horizontal="center" vertical="top" wrapText="1"/>
      <protection locked="0"/>
    </xf>
    <xf numFmtId="0" fontId="23" fillId="0" borderId="1" xfId="0" applyFont="1" applyBorder="1" applyAlignment="1">
      <alignment wrapText="1"/>
    </xf>
    <xf numFmtId="0" fontId="23" fillId="0" borderId="3" xfId="0" applyFont="1" applyBorder="1" applyAlignment="1">
      <alignment wrapText="1"/>
    </xf>
    <xf numFmtId="49" fontId="6" fillId="0" borderId="37" xfId="30" applyFont="1" applyBorder="1" applyAlignment="1" applyProtection="1">
      <alignment horizontal="center" vertical="top" wrapText="1"/>
      <protection locked="0"/>
    </xf>
    <xf numFmtId="0" fontId="23" fillId="0" borderId="2" xfId="0" applyFont="1" applyBorder="1" applyAlignment="1">
      <alignment wrapText="1"/>
    </xf>
    <xf numFmtId="0" fontId="23" fillId="0" borderId="39" xfId="0" applyFont="1" applyBorder="1" applyAlignment="1">
      <alignment wrapText="1"/>
    </xf>
    <xf numFmtId="0" fontId="4" fillId="0" borderId="1" xfId="2" applyNumberFormat="1" applyProtection="1">
      <alignment horizontal="center"/>
    </xf>
    <xf numFmtId="0" fontId="4" fillId="0" borderId="1" xfId="2" applyProtection="1">
      <alignment horizontal="center"/>
      <protection locked="0"/>
    </xf>
    <xf numFmtId="0" fontId="5" fillId="0" borderId="1" xfId="20" applyBorder="1" applyProtection="1">
      <alignment horizontal="left" wrapText="1"/>
      <protection locked="0"/>
    </xf>
    <xf numFmtId="0" fontId="25" fillId="0" borderId="2" xfId="28" applyNumberFormat="1" applyFont="1" applyProtection="1">
      <alignment horizontal="center"/>
    </xf>
    <xf numFmtId="0" fontId="25" fillId="0" borderId="2" xfId="28" applyFont="1" applyProtection="1">
      <alignment horizontal="center"/>
      <protection locked="0"/>
    </xf>
    <xf numFmtId="0" fontId="16" fillId="0" borderId="1" xfId="16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6" fillId="0" borderId="20" xfId="29" applyNumberFormat="1" applyFont="1" applyBorder="1" applyAlignment="1" applyProtection="1">
      <alignment horizontal="center" vertical="top" wrapText="1"/>
    </xf>
    <xf numFmtId="0" fontId="6" fillId="0" borderId="34" xfId="29" applyFont="1" applyBorder="1" applyAlignment="1" applyProtection="1">
      <alignment horizontal="center" vertical="top" wrapText="1"/>
      <protection locked="0"/>
    </xf>
    <xf numFmtId="0" fontId="23" fillId="0" borderId="23" xfId="0" applyFont="1" applyBorder="1" applyAlignment="1">
      <alignment horizontal="center" vertical="top" wrapText="1"/>
    </xf>
    <xf numFmtId="0" fontId="4" fillId="0" borderId="1" xfId="2" applyNumberFormat="1" applyAlignment="1" applyProtection="1">
      <alignment horizontal="center" vertical="center" wrapText="1"/>
    </xf>
    <xf numFmtId="0" fontId="4" fillId="0" borderId="1" xfId="2" applyAlignment="1" applyProtection="1">
      <alignment horizontal="center" vertical="center" wrapText="1"/>
      <protection locked="0"/>
    </xf>
    <xf numFmtId="0" fontId="14" fillId="0" borderId="1" xfId="126" applyAlignment="1">
      <alignment vertical="center" wrapText="1"/>
    </xf>
    <xf numFmtId="0" fontId="6" fillId="0" borderId="13" xfId="29" applyNumberFormat="1" applyFont="1" applyProtection="1">
      <alignment horizontal="center" vertical="top" wrapText="1"/>
    </xf>
    <xf numFmtId="0" fontId="6" fillId="0" borderId="13" xfId="29" applyFont="1" applyProtection="1">
      <alignment horizontal="center" vertical="top" wrapText="1"/>
      <protection locked="0"/>
    </xf>
    <xf numFmtId="49" fontId="6" fillId="0" borderId="20" xfId="30" applyFont="1" applyBorder="1" applyProtection="1">
      <alignment horizontal="center" vertical="top" wrapText="1"/>
    </xf>
    <xf numFmtId="49" fontId="6" fillId="0" borderId="23" xfId="30" applyFont="1" applyBorder="1" applyProtection="1">
      <alignment horizontal="center" vertical="top" wrapText="1"/>
    </xf>
    <xf numFmtId="0" fontId="6" fillId="0" borderId="20" xfId="31" applyNumberFormat="1" applyFont="1" applyBorder="1" applyAlignment="1" applyProtection="1">
      <alignment vertical="top" wrapText="1"/>
    </xf>
    <xf numFmtId="0" fontId="6" fillId="0" borderId="23" xfId="31" applyNumberFormat="1" applyFont="1" applyBorder="1" applyAlignment="1" applyProtection="1">
      <alignment vertical="top" wrapText="1"/>
    </xf>
    <xf numFmtId="0" fontId="6" fillId="0" borderId="20" xfId="31" applyNumberFormat="1" applyFont="1" applyBorder="1" applyAlignment="1" applyProtection="1">
      <alignment vertical="center" wrapText="1"/>
    </xf>
    <xf numFmtId="0" fontId="6" fillId="0" borderId="23" xfId="31" applyNumberFormat="1" applyFont="1" applyBorder="1" applyAlignment="1" applyProtection="1">
      <alignment vertical="center" wrapText="1"/>
    </xf>
    <xf numFmtId="49" fontId="6" fillId="0" borderId="20" xfId="139" applyNumberFormat="1" applyFont="1" applyBorder="1" applyAlignment="1" applyProtection="1">
      <alignment horizontal="center" vertical="center" wrapText="1"/>
    </xf>
    <xf numFmtId="49" fontId="6" fillId="0" borderId="23" xfId="139" applyNumberFormat="1" applyFont="1" applyBorder="1" applyAlignment="1" applyProtection="1">
      <alignment horizontal="center" vertical="center" wrapText="1"/>
    </xf>
    <xf numFmtId="0" fontId="19" fillId="0" borderId="42" xfId="128" applyFont="1" applyBorder="1" applyAlignment="1">
      <alignment horizontal="center" vertical="center" wrapText="1"/>
    </xf>
    <xf numFmtId="0" fontId="19" fillId="0" borderId="45" xfId="128" applyFont="1" applyBorder="1" applyAlignment="1">
      <alignment horizontal="center" vertical="center" wrapText="1"/>
    </xf>
    <xf numFmtId="0" fontId="19" fillId="0" borderId="43" xfId="128" applyFont="1" applyBorder="1" applyAlignment="1">
      <alignment horizontal="center" vertical="center" wrapText="1"/>
    </xf>
    <xf numFmtId="0" fontId="19" fillId="0" borderId="44" xfId="128" applyFont="1" applyBorder="1" applyAlignment="1">
      <alignment horizontal="center" vertical="center" wrapText="1"/>
    </xf>
  </cellXfs>
  <cellStyles count="142">
    <cellStyle name="br" xfId="118"/>
    <cellStyle name="br 2" xfId="135"/>
    <cellStyle name="col" xfId="117"/>
    <cellStyle name="col 2" xfId="134"/>
    <cellStyle name="st123" xfId="114"/>
    <cellStyle name="style0" xfId="119"/>
    <cellStyle name="style0 2" xfId="136"/>
    <cellStyle name="td" xfId="120"/>
    <cellStyle name="td 2" xfId="137"/>
    <cellStyle name="tr" xfId="116"/>
    <cellStyle name="tr 2" xfId="133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0 2" xfId="139"/>
    <cellStyle name="xl31" xfId="14"/>
    <cellStyle name="xl32" xfId="122"/>
    <cellStyle name="xl32 2" xfId="138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4 2" xfId="140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2" xfId="125"/>
    <cellStyle name="Обычный 3" xfId="131"/>
    <cellStyle name="Обычный 3 2" xfId="128"/>
    <cellStyle name="Обычный 4" xfId="132"/>
    <cellStyle name="Обычный 5" xfId="130"/>
    <cellStyle name="Обычный 6" xfId="126"/>
    <cellStyle name="Обычный 7" xfId="129"/>
    <cellStyle name="Обычный 8" xfId="141"/>
    <cellStyle name="Обычный_ПРИЛ.№4" xfId="12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8" zoomScaleNormal="100" workbookViewId="0">
      <selection activeCell="C18" sqref="C18"/>
    </sheetView>
  </sheetViews>
  <sheetFormatPr defaultRowHeight="15" x14ac:dyDescent="0.25"/>
  <cols>
    <col min="1" max="1" width="50.7109375" style="1" customWidth="1"/>
    <col min="2" max="2" width="29.7109375" style="1" customWidth="1"/>
    <col min="3" max="3" width="12.5703125" style="1" customWidth="1"/>
    <col min="4" max="4" width="11.5703125" style="1" customWidth="1"/>
    <col min="5" max="5" width="9.140625" style="1" hidden="1"/>
    <col min="6" max="6" width="12.42578125" style="1" customWidth="1"/>
    <col min="7" max="7" width="13" style="1" customWidth="1"/>
    <col min="8" max="8" width="13.42578125" style="1" customWidth="1"/>
    <col min="9" max="9" width="15" style="1" customWidth="1"/>
    <col min="10" max="16384" width="9.140625" style="1"/>
  </cols>
  <sheetData>
    <row r="1" spans="1:9" ht="12" customHeight="1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ht="14.1" customHeight="1" x14ac:dyDescent="0.25">
      <c r="A2" s="140"/>
      <c r="B2" s="141"/>
      <c r="C2" s="141"/>
      <c r="D2" s="141"/>
      <c r="E2" s="3"/>
      <c r="F2" s="3"/>
      <c r="G2" s="3"/>
      <c r="H2" s="3"/>
      <c r="I2" s="3"/>
    </row>
    <row r="3" spans="1:9" ht="14.1" customHeight="1" x14ac:dyDescent="0.25">
      <c r="A3" s="4"/>
      <c r="B3" s="5"/>
      <c r="C3" s="5"/>
      <c r="D3" s="12"/>
      <c r="E3" s="10"/>
      <c r="F3" s="10"/>
      <c r="G3" s="10"/>
      <c r="H3" s="10"/>
      <c r="I3" s="10"/>
    </row>
    <row r="4" spans="1:9" ht="14.1" customHeight="1" x14ac:dyDescent="0.25">
      <c r="A4" s="2"/>
      <c r="B4" s="2"/>
      <c r="C4" s="2"/>
      <c r="D4" s="13"/>
      <c r="E4" s="11"/>
      <c r="F4" s="11"/>
      <c r="G4" s="11"/>
      <c r="H4" s="11"/>
      <c r="I4" s="11"/>
    </row>
    <row r="5" spans="1:9" ht="14.1" customHeight="1" x14ac:dyDescent="0.25">
      <c r="A5" s="6"/>
      <c r="B5" s="6"/>
      <c r="C5" s="6"/>
      <c r="D5" s="13"/>
      <c r="E5" s="11"/>
      <c r="F5" s="11"/>
      <c r="G5" s="11"/>
      <c r="H5" s="11"/>
      <c r="I5" s="11"/>
    </row>
    <row r="6" spans="1:9" ht="14.1" customHeight="1" x14ac:dyDescent="0.25">
      <c r="A6" s="8"/>
      <c r="B6" s="8"/>
      <c r="C6" s="9"/>
      <c r="D6" s="14"/>
      <c r="E6" s="11"/>
      <c r="F6" s="11"/>
      <c r="G6" s="11"/>
      <c r="H6" s="11"/>
      <c r="I6" s="11"/>
    </row>
    <row r="7" spans="1:9" ht="22.7" customHeight="1" x14ac:dyDescent="0.25">
      <c r="A7" s="8"/>
      <c r="B7" s="142"/>
      <c r="C7" s="142"/>
      <c r="D7" s="14"/>
      <c r="E7" s="11"/>
      <c r="F7" s="11"/>
      <c r="G7" s="11"/>
      <c r="H7" s="11"/>
      <c r="I7" s="11"/>
    </row>
    <row r="8" spans="1:9" ht="59.25" customHeight="1" x14ac:dyDescent="0.25">
      <c r="A8" s="145" t="s">
        <v>114</v>
      </c>
      <c r="B8" s="146"/>
      <c r="C8" s="146"/>
      <c r="D8" s="146"/>
      <c r="E8" s="147"/>
      <c r="F8" s="147"/>
      <c r="G8" s="147"/>
      <c r="H8" s="147"/>
      <c r="I8" s="147"/>
    </row>
    <row r="9" spans="1:9" ht="14.1" customHeight="1" x14ac:dyDescent="0.25">
      <c r="A9" s="73"/>
      <c r="B9" s="74"/>
      <c r="C9" s="75"/>
      <c r="D9" s="76"/>
      <c r="E9" s="77"/>
      <c r="F9" s="77"/>
      <c r="G9" s="77"/>
      <c r="H9" s="77"/>
      <c r="I9" s="77"/>
    </row>
    <row r="10" spans="1:9" ht="14.1" customHeight="1" x14ac:dyDescent="0.25">
      <c r="A10" s="78"/>
      <c r="B10" s="78"/>
      <c r="C10" s="79"/>
      <c r="D10" s="80"/>
      <c r="E10" s="77"/>
      <c r="F10" s="77"/>
      <c r="G10" s="77"/>
      <c r="H10" s="77"/>
      <c r="I10" s="77"/>
    </row>
    <row r="11" spans="1:9" ht="14.1" customHeight="1" x14ac:dyDescent="0.25">
      <c r="A11" s="143" t="s">
        <v>40</v>
      </c>
      <c r="B11" s="144"/>
      <c r="C11" s="144"/>
      <c r="D11" s="144"/>
      <c r="E11" s="81"/>
      <c r="F11" s="81"/>
      <c r="G11" s="81"/>
      <c r="H11" s="81"/>
      <c r="I11" s="81"/>
    </row>
    <row r="12" spans="1:9" ht="14.25" customHeight="1" x14ac:dyDescent="0.25">
      <c r="A12" s="148" t="s">
        <v>0</v>
      </c>
      <c r="B12" s="148" t="s">
        <v>1</v>
      </c>
      <c r="C12" s="131" t="s">
        <v>116</v>
      </c>
      <c r="D12" s="132"/>
      <c r="E12" s="132"/>
      <c r="F12" s="132"/>
      <c r="G12" s="133"/>
      <c r="H12" s="128" t="s">
        <v>119</v>
      </c>
      <c r="I12" s="125" t="s">
        <v>45</v>
      </c>
    </row>
    <row r="13" spans="1:9" ht="25.5" customHeight="1" x14ac:dyDescent="0.25">
      <c r="A13" s="149"/>
      <c r="B13" s="149"/>
      <c r="C13" s="134"/>
      <c r="D13" s="135"/>
      <c r="E13" s="135"/>
      <c r="F13" s="135"/>
      <c r="G13" s="136"/>
      <c r="H13" s="129"/>
      <c r="I13" s="126"/>
    </row>
    <row r="14" spans="1:9" ht="4.5" customHeight="1" x14ac:dyDescent="0.25">
      <c r="A14" s="149"/>
      <c r="B14" s="149"/>
      <c r="C14" s="137"/>
      <c r="D14" s="138"/>
      <c r="E14" s="138"/>
      <c r="F14" s="138"/>
      <c r="G14" s="139"/>
      <c r="H14" s="129"/>
      <c r="I14" s="126"/>
    </row>
    <row r="15" spans="1:9" ht="131.25" customHeight="1" x14ac:dyDescent="0.25">
      <c r="A15" s="150"/>
      <c r="B15" s="150"/>
      <c r="C15" s="82" t="s">
        <v>117</v>
      </c>
      <c r="D15" s="82" t="s">
        <v>118</v>
      </c>
      <c r="E15" s="83"/>
      <c r="F15" s="84" t="s">
        <v>44</v>
      </c>
      <c r="G15" s="84" t="s">
        <v>46</v>
      </c>
      <c r="H15" s="130"/>
      <c r="I15" s="127"/>
    </row>
    <row r="16" spans="1:9" ht="14.25" customHeight="1" thickBot="1" x14ac:dyDescent="0.3">
      <c r="A16" s="85">
        <v>1</v>
      </c>
      <c r="B16" s="86">
        <v>2</v>
      </c>
      <c r="C16" s="87" t="s">
        <v>43</v>
      </c>
      <c r="D16" s="87" t="s">
        <v>2</v>
      </c>
      <c r="E16" s="83"/>
      <c r="F16" s="88">
        <v>5</v>
      </c>
      <c r="G16" s="88">
        <v>6</v>
      </c>
      <c r="H16" s="89">
        <v>7</v>
      </c>
      <c r="I16" s="90">
        <v>8</v>
      </c>
    </row>
    <row r="17" spans="1:9" ht="17.25" customHeight="1" x14ac:dyDescent="0.25">
      <c r="A17" s="48" t="s">
        <v>3</v>
      </c>
      <c r="B17" s="49" t="s">
        <v>4</v>
      </c>
      <c r="C17" s="106">
        <v>20467004.829999998</v>
      </c>
      <c r="D17" s="103">
        <v>5770870.8399999999</v>
      </c>
      <c r="E17" s="91"/>
      <c r="F17" s="92">
        <f>D17/C17*100</f>
        <v>28.195971457148477</v>
      </c>
      <c r="G17" s="92">
        <v>23.7</v>
      </c>
      <c r="H17" s="50">
        <v>3965139.14</v>
      </c>
      <c r="I17" s="93">
        <f>D17/H17*100</f>
        <v>145.54018500344478</v>
      </c>
    </row>
    <row r="18" spans="1:9" ht="15" customHeight="1" x14ac:dyDescent="0.25">
      <c r="A18" s="54" t="s">
        <v>5</v>
      </c>
      <c r="B18" s="55"/>
      <c r="C18" s="122"/>
      <c r="D18" s="123"/>
      <c r="E18" s="91"/>
      <c r="F18" s="92"/>
      <c r="G18" s="92"/>
      <c r="H18" s="122"/>
      <c r="I18" s="93"/>
    </row>
    <row r="19" spans="1:9" ht="15.75" x14ac:dyDescent="0.25">
      <c r="A19" s="94" t="s">
        <v>6</v>
      </c>
      <c r="B19" s="95" t="s">
        <v>7</v>
      </c>
      <c r="C19" s="96">
        <v>3992000</v>
      </c>
      <c r="D19" s="104">
        <v>803503.23</v>
      </c>
      <c r="E19" s="91"/>
      <c r="F19" s="92">
        <f t="shared" ref="F19:F30" si="0">D19/C19*100</f>
        <v>20.127836422845689</v>
      </c>
      <c r="G19" s="97">
        <f>D19/D17*100</f>
        <v>13.923431181835289</v>
      </c>
      <c r="H19" s="96">
        <v>356776.45</v>
      </c>
      <c r="I19" s="93">
        <f>D19/H19*100</f>
        <v>225.21195835655629</v>
      </c>
    </row>
    <row r="20" spans="1:9" ht="15.75" x14ac:dyDescent="0.25">
      <c r="A20" s="94" t="s">
        <v>8</v>
      </c>
      <c r="B20" s="95" t="s">
        <v>9</v>
      </c>
      <c r="C20" s="98">
        <v>2000000</v>
      </c>
      <c r="D20" s="104">
        <v>526441.62</v>
      </c>
      <c r="E20" s="91"/>
      <c r="F20" s="92">
        <f t="shared" si="0"/>
        <v>26.322080999999997</v>
      </c>
      <c r="G20" s="97">
        <f>D20/D17*100</f>
        <v>9.1223947753438193</v>
      </c>
      <c r="H20" s="96">
        <v>228415.23</v>
      </c>
      <c r="I20" s="93">
        <f>D20/H20*100</f>
        <v>230.47570864692341</v>
      </c>
    </row>
    <row r="21" spans="1:9" ht="15.75" x14ac:dyDescent="0.25">
      <c r="A21" s="94" t="s">
        <v>10</v>
      </c>
      <c r="B21" s="95" t="s">
        <v>11</v>
      </c>
      <c r="C21" s="98">
        <v>82000</v>
      </c>
      <c r="D21" s="105">
        <v>-100000</v>
      </c>
      <c r="E21" s="91"/>
      <c r="F21" s="92">
        <f t="shared" si="0"/>
        <v>-121.95121951219512</v>
      </c>
      <c r="G21" s="97">
        <v>0</v>
      </c>
      <c r="H21" s="96">
        <v>-36.69</v>
      </c>
      <c r="I21" s="93">
        <v>0</v>
      </c>
    </row>
    <row r="22" spans="1:9" ht="15.75" x14ac:dyDescent="0.25">
      <c r="A22" s="94" t="s">
        <v>12</v>
      </c>
      <c r="B22" s="95" t="s">
        <v>13</v>
      </c>
      <c r="C22" s="98">
        <v>1910000</v>
      </c>
      <c r="D22" s="105">
        <v>377705.01</v>
      </c>
      <c r="E22" s="91"/>
      <c r="F22" s="92">
        <f t="shared" si="0"/>
        <v>19.775131413612566</v>
      </c>
      <c r="G22" s="97">
        <f>D22/D17*100</f>
        <v>6.5450262269255708</v>
      </c>
      <c r="H22" s="96">
        <v>116231.63</v>
      </c>
      <c r="I22" s="93">
        <f t="shared" ref="I22:I29" si="1">D22/H22*100</f>
        <v>324.95888597621831</v>
      </c>
    </row>
    <row r="23" spans="1:9" ht="15.75" x14ac:dyDescent="0.25">
      <c r="A23" s="94" t="s">
        <v>14</v>
      </c>
      <c r="B23" s="95" t="s">
        <v>15</v>
      </c>
      <c r="C23" s="98">
        <v>410000</v>
      </c>
      <c r="D23" s="105">
        <v>103412.45</v>
      </c>
      <c r="E23" s="91"/>
      <c r="F23" s="92">
        <f t="shared" si="0"/>
        <v>25.222548780487802</v>
      </c>
      <c r="G23" s="97">
        <f>D23/C17*100</f>
        <v>0.50526420870542199</v>
      </c>
      <c r="H23" s="96">
        <v>14475.06</v>
      </c>
      <c r="I23" s="93">
        <f t="shared" si="1"/>
        <v>714.41810949315584</v>
      </c>
    </row>
    <row r="24" spans="1:9" ht="15.75" x14ac:dyDescent="0.25">
      <c r="A24" s="94" t="s">
        <v>16</v>
      </c>
      <c r="B24" s="95" t="s">
        <v>17</v>
      </c>
      <c r="C24" s="98">
        <v>600000</v>
      </c>
      <c r="D24" s="105">
        <v>120666.38</v>
      </c>
      <c r="E24" s="91"/>
      <c r="F24" s="92">
        <f t="shared" si="0"/>
        <v>20.111063333333334</v>
      </c>
      <c r="G24" s="97">
        <f>D24/D17*100</f>
        <v>2.0909561718764791</v>
      </c>
      <c r="H24" s="96">
        <v>43098.26</v>
      </c>
      <c r="I24" s="93">
        <f t="shared" si="1"/>
        <v>279.97970219679405</v>
      </c>
    </row>
    <row r="25" spans="1:9" ht="15.75" x14ac:dyDescent="0.25">
      <c r="A25" s="94" t="s">
        <v>18</v>
      </c>
      <c r="B25" s="95" t="s">
        <v>19</v>
      </c>
      <c r="C25" s="98">
        <v>900000</v>
      </c>
      <c r="D25" s="105">
        <v>153626.18</v>
      </c>
      <c r="E25" s="91"/>
      <c r="F25" s="92">
        <f t="shared" si="0"/>
        <v>17.069575555555556</v>
      </c>
      <c r="G25" s="97">
        <f>D25/D17*100</f>
        <v>2.6620970085686411</v>
      </c>
      <c r="H25" s="96">
        <v>58658.32</v>
      </c>
      <c r="I25" s="93">
        <f t="shared" si="1"/>
        <v>261.9000680551369</v>
      </c>
    </row>
    <row r="26" spans="1:9" ht="15.75" x14ac:dyDescent="0.25">
      <c r="A26" s="94" t="s">
        <v>20</v>
      </c>
      <c r="B26" s="95" t="s">
        <v>21</v>
      </c>
      <c r="C26" s="98">
        <v>3000</v>
      </c>
      <c r="D26" s="105">
        <v>200</v>
      </c>
      <c r="E26" s="91"/>
      <c r="F26" s="92">
        <f t="shared" si="0"/>
        <v>6.666666666666667</v>
      </c>
      <c r="G26" s="97">
        <f>D26/D17*100</f>
        <v>3.4656814464417989E-3</v>
      </c>
      <c r="H26" s="96">
        <v>3600</v>
      </c>
      <c r="I26" s="93">
        <f t="shared" si="1"/>
        <v>5.5555555555555554</v>
      </c>
    </row>
    <row r="27" spans="1:9" ht="63" x14ac:dyDescent="0.25">
      <c r="A27" s="94" t="s">
        <v>22</v>
      </c>
      <c r="B27" s="95" t="s">
        <v>23</v>
      </c>
      <c r="C27" s="98">
        <v>3000</v>
      </c>
      <c r="D27" s="105">
        <v>200</v>
      </c>
      <c r="E27" s="91"/>
      <c r="F27" s="92">
        <f t="shared" si="0"/>
        <v>6.666666666666667</v>
      </c>
      <c r="G27" s="97">
        <f>SUM(D27/D17*100)</f>
        <v>3.4656814464417989E-3</v>
      </c>
      <c r="H27" s="96">
        <v>400</v>
      </c>
      <c r="I27" s="93">
        <f t="shared" si="1"/>
        <v>50</v>
      </c>
    </row>
    <row r="28" spans="1:9" ht="63" x14ac:dyDescent="0.25">
      <c r="A28" s="94" t="s">
        <v>24</v>
      </c>
      <c r="B28" s="95" t="s">
        <v>25</v>
      </c>
      <c r="C28" s="98">
        <v>219453</v>
      </c>
      <c r="D28" s="105">
        <v>84024.6</v>
      </c>
      <c r="E28" s="91"/>
      <c r="F28" s="92">
        <f t="shared" si="0"/>
        <v>38.288198384164268</v>
      </c>
      <c r="G28" s="97">
        <f>D28/C17*100</f>
        <v>0.4105368650562829</v>
      </c>
      <c r="H28" s="96">
        <v>11766.28</v>
      </c>
      <c r="I28" s="93">
        <f t="shared" si="1"/>
        <v>714.113551606795</v>
      </c>
    </row>
    <row r="29" spans="1:9" ht="141.75" x14ac:dyDescent="0.25">
      <c r="A29" s="94" t="s">
        <v>26</v>
      </c>
      <c r="B29" s="95" t="s">
        <v>27</v>
      </c>
      <c r="C29" s="98">
        <v>103053</v>
      </c>
      <c r="D29" s="105">
        <v>84024.6</v>
      </c>
      <c r="E29" s="91"/>
      <c r="F29" s="92">
        <f t="shared" si="0"/>
        <v>81.535326482489594</v>
      </c>
      <c r="G29" s="97">
        <f>SUM(D29/D17*1000)</f>
        <v>14.56012486323468</v>
      </c>
      <c r="H29" s="96">
        <v>11766.28</v>
      </c>
      <c r="I29" s="93">
        <f t="shared" si="1"/>
        <v>714.113551606795</v>
      </c>
    </row>
    <row r="30" spans="1:9" ht="126" x14ac:dyDescent="0.25">
      <c r="A30" s="99" t="s">
        <v>47</v>
      </c>
      <c r="B30" s="95" t="s">
        <v>48</v>
      </c>
      <c r="C30" s="98">
        <v>116400</v>
      </c>
      <c r="D30" s="105">
        <v>0</v>
      </c>
      <c r="E30" s="91"/>
      <c r="F30" s="92">
        <f t="shared" si="0"/>
        <v>0</v>
      </c>
      <c r="G30" s="97">
        <v>0</v>
      </c>
      <c r="H30" s="96">
        <v>0</v>
      </c>
      <c r="I30" s="93" t="e">
        <f>SUM(D30/H30*100)</f>
        <v>#DIV/0!</v>
      </c>
    </row>
    <row r="31" spans="1:9" ht="110.25" x14ac:dyDescent="0.25">
      <c r="A31" s="100" t="s">
        <v>49</v>
      </c>
      <c r="B31" s="101" t="s">
        <v>52</v>
      </c>
      <c r="C31" s="96">
        <v>116400</v>
      </c>
      <c r="D31" s="104">
        <v>0</v>
      </c>
      <c r="E31" s="83"/>
      <c r="F31" s="102">
        <v>0</v>
      </c>
      <c r="G31" s="97">
        <f>SUM(D31/D17*100)</f>
        <v>0</v>
      </c>
      <c r="H31" s="98">
        <v>0</v>
      </c>
      <c r="I31" s="93">
        <v>0</v>
      </c>
    </row>
    <row r="32" spans="1:9" ht="31.5" x14ac:dyDescent="0.25">
      <c r="A32" s="100" t="s">
        <v>113</v>
      </c>
      <c r="B32" s="101" t="s">
        <v>112</v>
      </c>
      <c r="C32" s="96">
        <v>0</v>
      </c>
      <c r="D32" s="104">
        <v>0</v>
      </c>
      <c r="E32" s="83"/>
      <c r="F32" s="102">
        <v>0</v>
      </c>
      <c r="G32" s="97">
        <v>0</v>
      </c>
      <c r="H32" s="98">
        <v>0</v>
      </c>
      <c r="I32" s="93"/>
    </row>
    <row r="33" spans="1:9" ht="31.5" x14ac:dyDescent="0.25">
      <c r="A33" s="100" t="s">
        <v>111</v>
      </c>
      <c r="B33" s="101" t="s">
        <v>110</v>
      </c>
      <c r="C33" s="96">
        <v>0</v>
      </c>
      <c r="D33" s="104">
        <v>0</v>
      </c>
      <c r="E33" s="83"/>
      <c r="F33" s="102">
        <v>0</v>
      </c>
      <c r="G33" s="97">
        <v>0</v>
      </c>
      <c r="H33" s="96">
        <v>0</v>
      </c>
      <c r="I33" s="93">
        <v>0</v>
      </c>
    </row>
    <row r="34" spans="1:9" ht="31.5" x14ac:dyDescent="0.25">
      <c r="A34" s="100" t="s">
        <v>102</v>
      </c>
      <c r="B34" s="101" t="s">
        <v>101</v>
      </c>
      <c r="C34" s="96">
        <v>198480</v>
      </c>
      <c r="D34" s="104">
        <v>0</v>
      </c>
      <c r="E34" s="83"/>
      <c r="F34" s="102">
        <f>SUM(D34/C34*100)</f>
        <v>0</v>
      </c>
      <c r="G34" s="97">
        <f>SUM(D34/D17*100)</f>
        <v>0</v>
      </c>
      <c r="H34" s="96">
        <v>0</v>
      </c>
      <c r="I34" s="93" t="e">
        <f>SUM(D34/H34*100)</f>
        <v>#DIV/0!</v>
      </c>
    </row>
    <row r="35" spans="1:9" ht="126" x14ac:dyDescent="0.25">
      <c r="A35" s="100" t="s">
        <v>105</v>
      </c>
      <c r="B35" s="101" t="s">
        <v>103</v>
      </c>
      <c r="C35" s="98">
        <v>198480</v>
      </c>
      <c r="D35" s="105">
        <v>0</v>
      </c>
      <c r="E35" s="83"/>
      <c r="F35" s="102">
        <f>SUM(D36/C36*100)</f>
        <v>0</v>
      </c>
      <c r="G35" s="97">
        <f>SUM(D35/D17*100)</f>
        <v>0</v>
      </c>
      <c r="H35" s="96">
        <v>0</v>
      </c>
      <c r="I35" s="93" t="e">
        <f>SUM(D35/H35*100)</f>
        <v>#DIV/0!</v>
      </c>
    </row>
    <row r="36" spans="1:9" ht="47.25" x14ac:dyDescent="0.25">
      <c r="A36" s="100" t="s">
        <v>106</v>
      </c>
      <c r="B36" s="101" t="s">
        <v>104</v>
      </c>
      <c r="C36" s="98">
        <v>198480</v>
      </c>
      <c r="D36" s="105">
        <v>0</v>
      </c>
      <c r="E36" s="83"/>
      <c r="F36" s="102">
        <f>SUM(D36/C36*100)</f>
        <v>0</v>
      </c>
      <c r="G36" s="97">
        <f>SUM(D36/D17*100)</f>
        <v>0</v>
      </c>
      <c r="H36" s="98">
        <v>0</v>
      </c>
      <c r="I36" s="93" t="e">
        <f>SUM(D36/H36*100)</f>
        <v>#DIV/0!</v>
      </c>
    </row>
    <row r="37" spans="1:9" ht="15.75" x14ac:dyDescent="0.25">
      <c r="A37" s="94" t="s">
        <v>50</v>
      </c>
      <c r="B37" s="95" t="s">
        <v>51</v>
      </c>
      <c r="C37" s="98">
        <v>0</v>
      </c>
      <c r="D37" s="105">
        <v>0</v>
      </c>
      <c r="E37" s="91"/>
      <c r="F37" s="92">
        <v>0</v>
      </c>
      <c r="G37" s="97">
        <v>0</v>
      </c>
      <c r="H37" s="98">
        <v>0</v>
      </c>
      <c r="I37" s="93">
        <v>0</v>
      </c>
    </row>
    <row r="38" spans="1:9" ht="15.75" x14ac:dyDescent="0.25">
      <c r="A38" s="94" t="s">
        <v>28</v>
      </c>
      <c r="B38" s="95" t="s">
        <v>29</v>
      </c>
      <c r="C38" s="98">
        <v>16054071.83</v>
      </c>
      <c r="D38" s="104">
        <v>4821847.01</v>
      </c>
      <c r="E38" s="91"/>
      <c r="F38" s="92">
        <f>D38/C38*100</f>
        <v>30.035040711537665</v>
      </c>
      <c r="G38" s="97">
        <f>D38/D17*100</f>
        <v>83.554928600689323</v>
      </c>
      <c r="H38" s="98">
        <v>3608362.69</v>
      </c>
      <c r="I38" s="93">
        <f>SUM(D39/H39*100)</f>
        <v>134.06870499484074</v>
      </c>
    </row>
    <row r="39" spans="1:9" ht="47.25" x14ac:dyDescent="0.25">
      <c r="A39" s="94" t="s">
        <v>30</v>
      </c>
      <c r="B39" s="95" t="s">
        <v>31</v>
      </c>
      <c r="C39" s="98">
        <v>16054071.83</v>
      </c>
      <c r="D39" s="104">
        <v>4837685.13</v>
      </c>
      <c r="E39" s="91"/>
      <c r="F39" s="92">
        <v>29.18</v>
      </c>
      <c r="G39" s="97">
        <f>D39/D17*100</f>
        <v>83.829377993841916</v>
      </c>
      <c r="H39" s="98">
        <v>3608362.69</v>
      </c>
      <c r="I39" s="93">
        <f>D39/H39*100</f>
        <v>134.06870499484074</v>
      </c>
    </row>
    <row r="40" spans="1:9" ht="31.5" x14ac:dyDescent="0.25">
      <c r="A40" s="94" t="s">
        <v>32</v>
      </c>
      <c r="B40" s="95" t="s">
        <v>33</v>
      </c>
      <c r="C40" s="98">
        <v>13513702.609999999</v>
      </c>
      <c r="D40" s="98">
        <v>3378433.61</v>
      </c>
      <c r="E40" s="91"/>
      <c r="F40" s="92">
        <f>D40/C40*100</f>
        <v>25.000058884676019</v>
      </c>
      <c r="G40" s="97">
        <f>D40/D17*100</f>
        <v>58.542873401061946</v>
      </c>
      <c r="H40" s="96">
        <v>2919837.03</v>
      </c>
      <c r="I40" s="93">
        <f>D40/H40*100</f>
        <v>115.70623891977971</v>
      </c>
    </row>
    <row r="41" spans="1:9" ht="47.25" x14ac:dyDescent="0.25">
      <c r="A41" s="94" t="s">
        <v>34</v>
      </c>
      <c r="B41" s="95" t="s">
        <v>35</v>
      </c>
      <c r="C41" s="98">
        <v>300000</v>
      </c>
      <c r="D41" s="105">
        <v>0</v>
      </c>
      <c r="E41" s="91"/>
      <c r="F41" s="92">
        <f>D41/C41*100</f>
        <v>0</v>
      </c>
      <c r="G41" s="97">
        <f>D41/D17*100</f>
        <v>0</v>
      </c>
      <c r="H41" s="98">
        <v>169490</v>
      </c>
      <c r="I41" s="93">
        <f>SUM(D41/H41*100)</f>
        <v>0</v>
      </c>
    </row>
    <row r="42" spans="1:9" ht="31.5" x14ac:dyDescent="0.25">
      <c r="A42" s="94" t="s">
        <v>36</v>
      </c>
      <c r="B42" s="95" t="s">
        <v>37</v>
      </c>
      <c r="C42" s="98">
        <v>345750</v>
      </c>
      <c r="D42" s="105">
        <v>70871.41</v>
      </c>
      <c r="E42" s="91"/>
      <c r="F42" s="92">
        <f>D42/C42*100</f>
        <v>20.497877078814174</v>
      </c>
      <c r="G42" s="97">
        <f>D42/D19</f>
        <v>8.8203018175795012E-2</v>
      </c>
      <c r="H42" s="98">
        <v>39621.61</v>
      </c>
      <c r="I42" s="93">
        <f>SUM(D42/H42*100)</f>
        <v>178.87059612166189</v>
      </c>
    </row>
    <row r="43" spans="1:9" ht="15.75" x14ac:dyDescent="0.25">
      <c r="A43" s="94" t="s">
        <v>38</v>
      </c>
      <c r="B43" s="95" t="s">
        <v>39</v>
      </c>
      <c r="C43" s="98">
        <v>1894619.22</v>
      </c>
      <c r="D43" s="105">
        <v>1388380.11</v>
      </c>
      <c r="E43" s="91"/>
      <c r="F43" s="92">
        <f>D43/C43*100</f>
        <v>73.280166027240028</v>
      </c>
      <c r="G43" s="97">
        <f>D43/D17*100</f>
        <v>24.058415939179124</v>
      </c>
      <c r="H43" s="98">
        <v>479414.05</v>
      </c>
      <c r="I43" s="93">
        <f>SUM(D43/H43*100)</f>
        <v>289.59937865817665</v>
      </c>
    </row>
    <row r="44" spans="1:9" ht="63" x14ac:dyDescent="0.25">
      <c r="A44" s="94" t="s">
        <v>42</v>
      </c>
      <c r="B44" s="95" t="s">
        <v>41</v>
      </c>
      <c r="C44" s="98">
        <v>0</v>
      </c>
      <c r="D44" s="104">
        <v>0</v>
      </c>
      <c r="E44" s="91"/>
      <c r="F44" s="93">
        <v>0</v>
      </c>
      <c r="G44" s="93">
        <v>0</v>
      </c>
      <c r="H44" s="96">
        <v>0</v>
      </c>
      <c r="I44" s="93">
        <v>0</v>
      </c>
    </row>
    <row r="45" spans="1:9" ht="15" customHeight="1" x14ac:dyDescent="0.25">
      <c r="A45" s="7"/>
      <c r="B45" s="7"/>
      <c r="C45" s="7"/>
      <c r="D45" s="7"/>
      <c r="E45" s="7"/>
      <c r="F45" s="7"/>
      <c r="G45" s="7"/>
      <c r="H45" s="7"/>
      <c r="I45" s="7"/>
    </row>
  </sheetData>
  <mergeCells count="9">
    <mergeCell ref="I12:I15"/>
    <mergeCell ref="H12:H15"/>
    <mergeCell ref="C12:G14"/>
    <mergeCell ref="A2:D2"/>
    <mergeCell ref="B7:C7"/>
    <mergeCell ref="A11:D11"/>
    <mergeCell ref="A8:I8"/>
    <mergeCell ref="A12:A15"/>
    <mergeCell ref="B12:B15"/>
  </mergeCells>
  <pageMargins left="0.39374999999999999" right="0.39374999999999999" top="0.39374999999999999" bottom="0.39374999999999999" header="0.51180550000000002" footer="0.51180550000000002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7"/>
  <sheetViews>
    <sheetView topLeftCell="A4" workbookViewId="0">
      <selection activeCell="E28" sqref="E28"/>
    </sheetView>
  </sheetViews>
  <sheetFormatPr defaultRowHeight="15" x14ac:dyDescent="0.25"/>
  <cols>
    <col min="2" max="2" width="22.5703125" customWidth="1"/>
    <col min="3" max="3" width="30.42578125" customWidth="1"/>
    <col min="4" max="4" width="13.7109375" customWidth="1"/>
    <col min="5" max="5" width="16.140625" customWidth="1"/>
    <col min="6" max="6" width="17.140625" customWidth="1"/>
    <col min="7" max="7" width="12.7109375" customWidth="1"/>
    <col min="8" max="8" width="13.140625" customWidth="1"/>
    <col min="9" max="9" width="13.42578125" customWidth="1"/>
  </cols>
  <sheetData>
    <row r="2" spans="2:9" ht="48.75" customHeight="1" x14ac:dyDescent="0.25">
      <c r="B2" s="151" t="s">
        <v>122</v>
      </c>
      <c r="C2" s="152"/>
      <c r="D2" s="152"/>
      <c r="E2" s="152"/>
      <c r="F2" s="153"/>
      <c r="G2" s="153"/>
      <c r="H2" s="153"/>
      <c r="I2" s="153"/>
    </row>
    <row r="3" spans="2:9" x14ac:dyDescent="0.25">
      <c r="B3" s="16"/>
      <c r="C3" s="16"/>
      <c r="D3" s="16"/>
      <c r="E3" s="16"/>
      <c r="F3" s="15"/>
      <c r="G3" s="15"/>
      <c r="H3" s="15"/>
      <c r="I3" s="15"/>
    </row>
    <row r="4" spans="2:9" ht="15" customHeight="1" x14ac:dyDescent="0.25">
      <c r="B4" s="154" t="s">
        <v>0</v>
      </c>
      <c r="C4" s="154" t="s">
        <v>53</v>
      </c>
      <c r="D4" s="156" t="s">
        <v>120</v>
      </c>
      <c r="E4" s="156" t="s">
        <v>121</v>
      </c>
      <c r="F4" s="158" t="s">
        <v>54</v>
      </c>
      <c r="G4" s="160" t="s">
        <v>55</v>
      </c>
      <c r="H4" s="158" t="s">
        <v>119</v>
      </c>
      <c r="I4" s="162" t="s">
        <v>56</v>
      </c>
    </row>
    <row r="5" spans="2:9" ht="95.25" customHeight="1" x14ac:dyDescent="0.25">
      <c r="B5" s="155"/>
      <c r="C5" s="155"/>
      <c r="D5" s="157"/>
      <c r="E5" s="157"/>
      <c r="F5" s="159"/>
      <c r="G5" s="161"/>
      <c r="H5" s="159"/>
      <c r="I5" s="163"/>
    </row>
    <row r="6" spans="2:9" ht="16.5" thickBot="1" x14ac:dyDescent="0.3">
      <c r="B6" s="42">
        <v>1</v>
      </c>
      <c r="C6" s="43">
        <v>2</v>
      </c>
      <c r="D6" s="44" t="s">
        <v>43</v>
      </c>
      <c r="E6" s="44">
        <v>3</v>
      </c>
      <c r="F6" s="45">
        <v>5</v>
      </c>
      <c r="G6" s="46">
        <v>6</v>
      </c>
      <c r="H6" s="46">
        <v>7</v>
      </c>
      <c r="I6" s="47">
        <v>8</v>
      </c>
    </row>
    <row r="7" spans="2:9" ht="31.5" x14ac:dyDescent="0.25">
      <c r="B7" s="48" t="s">
        <v>57</v>
      </c>
      <c r="C7" s="49" t="s">
        <v>4</v>
      </c>
      <c r="D7" s="50">
        <v>21512835.789999999</v>
      </c>
      <c r="E7" s="108">
        <v>4105992.7</v>
      </c>
      <c r="F7" s="51">
        <f>E7/D7*100</f>
        <v>19.086245718979665</v>
      </c>
      <c r="G7" s="52"/>
      <c r="H7" s="108">
        <v>4065920.88</v>
      </c>
      <c r="I7" s="53">
        <f>SUM(E7/H7*100)</f>
        <v>100.98555336374378</v>
      </c>
    </row>
    <row r="8" spans="2:9" ht="15.75" x14ac:dyDescent="0.25">
      <c r="B8" s="54" t="s">
        <v>5</v>
      </c>
      <c r="C8" s="55"/>
      <c r="D8" s="56"/>
      <c r="E8" s="110"/>
      <c r="F8" s="57"/>
      <c r="G8" s="58"/>
      <c r="H8" s="110"/>
      <c r="I8" s="59"/>
    </row>
    <row r="9" spans="2:9" ht="47.25" x14ac:dyDescent="0.25">
      <c r="B9" s="60" t="s">
        <v>58</v>
      </c>
      <c r="C9" s="61" t="s">
        <v>59</v>
      </c>
      <c r="D9" s="62">
        <v>8248462.4299999997</v>
      </c>
      <c r="E9" s="109">
        <v>1282408.47</v>
      </c>
      <c r="F9" s="63">
        <f t="shared" ref="F9:F22" si="0">SUM(E9/D9*100)</f>
        <v>15.547242663503289</v>
      </c>
      <c r="G9" s="64">
        <f>SUM(E9/E7*100)</f>
        <v>31.232604724309422</v>
      </c>
      <c r="H9" s="109">
        <v>1034052.05</v>
      </c>
      <c r="I9" s="65">
        <f>SUM(E9/H9*100)</f>
        <v>124.01778711236054</v>
      </c>
    </row>
    <row r="10" spans="2:9" ht="110.25" x14ac:dyDescent="0.25">
      <c r="B10" s="60" t="s">
        <v>60</v>
      </c>
      <c r="C10" s="61" t="s">
        <v>61</v>
      </c>
      <c r="D10" s="62">
        <v>1085789</v>
      </c>
      <c r="E10" s="109">
        <v>179792.37</v>
      </c>
      <c r="F10" s="66">
        <f t="shared" si="0"/>
        <v>16.558684053715776</v>
      </c>
      <c r="G10" s="58">
        <f>SUM(E10/E7*1005)</f>
        <v>44.006734802524129</v>
      </c>
      <c r="H10" s="109">
        <v>166899.79999999999</v>
      </c>
      <c r="I10" s="59">
        <f>SUM(E10/H10*100)</f>
        <v>107.72473663839021</v>
      </c>
    </row>
    <row r="11" spans="2:9" ht="190.5" customHeight="1" x14ac:dyDescent="0.25">
      <c r="B11" s="60" t="s">
        <v>62</v>
      </c>
      <c r="C11" s="61" t="s">
        <v>63</v>
      </c>
      <c r="D11" s="62">
        <v>5030791.26</v>
      </c>
      <c r="E11" s="109">
        <v>734064.45</v>
      </c>
      <c r="F11" s="66">
        <f t="shared" si="0"/>
        <v>14.591431289081152</v>
      </c>
      <c r="G11" s="58">
        <f>SUM(E11/E7*100)</f>
        <v>17.87788005565621</v>
      </c>
      <c r="H11" s="109">
        <v>679904.84</v>
      </c>
      <c r="I11" s="59">
        <f>SUM(E11/H11*100)</f>
        <v>107.96576326769494</v>
      </c>
    </row>
    <row r="12" spans="2:9" ht="135" customHeight="1" x14ac:dyDescent="0.25">
      <c r="B12" s="60" t="s">
        <v>107</v>
      </c>
      <c r="C12" s="61" t="s">
        <v>108</v>
      </c>
      <c r="D12" s="62">
        <v>82810.850000000006</v>
      </c>
      <c r="E12" s="109">
        <v>82810.850000000006</v>
      </c>
      <c r="F12" s="66">
        <v>0</v>
      </c>
      <c r="G12" s="58">
        <v>0</v>
      </c>
      <c r="H12" s="109">
        <v>75976.350000000006</v>
      </c>
      <c r="I12" s="59">
        <v>0</v>
      </c>
    </row>
    <row r="13" spans="2:9" ht="15.75" x14ac:dyDescent="0.25">
      <c r="B13" s="60" t="s">
        <v>64</v>
      </c>
      <c r="C13" s="61" t="s">
        <v>65</v>
      </c>
      <c r="D13" s="62">
        <v>50000</v>
      </c>
      <c r="E13" s="109"/>
      <c r="F13" s="66">
        <f t="shared" si="0"/>
        <v>0</v>
      </c>
      <c r="G13" s="58">
        <f>SUM(E13/E7*100)</f>
        <v>0</v>
      </c>
      <c r="H13" s="109">
        <v>0</v>
      </c>
      <c r="I13" s="59">
        <v>0</v>
      </c>
    </row>
    <row r="14" spans="2:9" ht="15.75" x14ac:dyDescent="0.25">
      <c r="B14" s="60"/>
      <c r="C14" s="107" t="s">
        <v>109</v>
      </c>
      <c r="D14" s="62">
        <v>50000</v>
      </c>
      <c r="E14" s="109"/>
      <c r="F14" s="66">
        <f t="shared" si="0"/>
        <v>0</v>
      </c>
      <c r="G14" s="58">
        <v>0</v>
      </c>
      <c r="H14" s="109">
        <v>0</v>
      </c>
      <c r="I14" s="59">
        <v>0</v>
      </c>
    </row>
    <row r="15" spans="2:9" ht="47.25" x14ac:dyDescent="0.25">
      <c r="B15" s="60" t="s">
        <v>66</v>
      </c>
      <c r="C15" s="61" t="s">
        <v>67</v>
      </c>
      <c r="D15" s="62">
        <v>1999071.32</v>
      </c>
      <c r="E15" s="109">
        <v>285740.79999999999</v>
      </c>
      <c r="F15" s="66">
        <f t="shared" si="0"/>
        <v>14.293677126036702</v>
      </c>
      <c r="G15" s="58">
        <v>3.2135019153284574</v>
      </c>
      <c r="H15" s="109">
        <v>111271.06</v>
      </c>
      <c r="I15" s="59">
        <f>E15/H15*100</f>
        <v>256.79705037410446</v>
      </c>
    </row>
    <row r="16" spans="2:9" ht="31.5" x14ac:dyDescent="0.25">
      <c r="B16" s="60" t="s">
        <v>68</v>
      </c>
      <c r="C16" s="61" t="s">
        <v>69</v>
      </c>
      <c r="D16" s="62">
        <v>345750</v>
      </c>
      <c r="E16" s="109">
        <v>70871.41</v>
      </c>
      <c r="F16" s="66">
        <f t="shared" si="0"/>
        <v>20.497877078814174</v>
      </c>
      <c r="G16" s="58">
        <f>SUM(E16/E7*100)</f>
        <v>1.7260481247324186</v>
      </c>
      <c r="H16" s="109">
        <v>53544.77</v>
      </c>
      <c r="I16" s="59">
        <f>E16/H16*100</f>
        <v>132.35916411630865</v>
      </c>
    </row>
    <row r="17" spans="2:9" ht="47.25" x14ac:dyDescent="0.25">
      <c r="B17" s="60" t="s">
        <v>70</v>
      </c>
      <c r="C17" s="61" t="s">
        <v>71</v>
      </c>
      <c r="D17" s="62">
        <v>345750</v>
      </c>
      <c r="E17" s="109">
        <v>70871.41</v>
      </c>
      <c r="F17" s="66">
        <f t="shared" si="0"/>
        <v>20.497877078814174</v>
      </c>
      <c r="G17" s="58">
        <f>SUM(E17/E7*100)</f>
        <v>1.7260481247324186</v>
      </c>
      <c r="H17" s="109">
        <v>53544.77</v>
      </c>
      <c r="I17" s="59">
        <f>SUM(E17/H17*100)</f>
        <v>132.35916411630865</v>
      </c>
    </row>
    <row r="18" spans="2:9" ht="78.75" x14ac:dyDescent="0.25">
      <c r="B18" s="60" t="s">
        <v>72</v>
      </c>
      <c r="C18" s="61" t="s">
        <v>73</v>
      </c>
      <c r="D18" s="62">
        <v>526176</v>
      </c>
      <c r="E18" s="109">
        <v>325000</v>
      </c>
      <c r="F18" s="66">
        <f t="shared" si="0"/>
        <v>61.766405157209761</v>
      </c>
      <c r="G18" s="58">
        <f>SUM(E18/E7*100)</f>
        <v>7.915260053920699</v>
      </c>
      <c r="H18" s="109">
        <v>144592</v>
      </c>
      <c r="I18" s="59">
        <f t="shared" ref="I18:I27" si="1">E18/H18*100</f>
        <v>224.77038840323118</v>
      </c>
    </row>
    <row r="19" spans="2:9" ht="47.25" x14ac:dyDescent="0.25">
      <c r="B19" s="60" t="s">
        <v>74</v>
      </c>
      <c r="C19" s="61" t="s">
        <v>75</v>
      </c>
      <c r="D19" s="62">
        <v>526176</v>
      </c>
      <c r="E19" s="109">
        <v>325000</v>
      </c>
      <c r="F19" s="66">
        <f t="shared" si="0"/>
        <v>61.766405157209761</v>
      </c>
      <c r="G19" s="58">
        <v>1.1200000000000001</v>
      </c>
      <c r="H19" s="109">
        <v>144592</v>
      </c>
      <c r="I19" s="59">
        <f t="shared" si="1"/>
        <v>224.77038840323118</v>
      </c>
    </row>
    <row r="20" spans="2:9" ht="31.5" x14ac:dyDescent="0.25">
      <c r="B20" s="60" t="s">
        <v>76</v>
      </c>
      <c r="C20" s="61" t="s">
        <v>77</v>
      </c>
      <c r="D20" s="62">
        <v>1388380.11</v>
      </c>
      <c r="E20" s="109">
        <v>396000</v>
      </c>
      <c r="F20" s="66">
        <f t="shared" si="0"/>
        <v>28.522448366103426</v>
      </c>
      <c r="G20" s="58">
        <f>SUM(E20/E7*100)</f>
        <v>9.6444399426233751</v>
      </c>
      <c r="H20" s="109">
        <v>0</v>
      </c>
      <c r="I20" s="59" t="e">
        <f t="shared" si="1"/>
        <v>#DIV/0!</v>
      </c>
    </row>
    <row r="21" spans="2:9" ht="47.25" x14ac:dyDescent="0.25">
      <c r="B21" s="60" t="s">
        <v>78</v>
      </c>
      <c r="C21" s="61" t="s">
        <v>79</v>
      </c>
      <c r="D21" s="62">
        <v>1388380.11</v>
      </c>
      <c r="E21" s="109">
        <v>396000</v>
      </c>
      <c r="F21" s="66">
        <f t="shared" si="0"/>
        <v>28.522448366103426</v>
      </c>
      <c r="G21" s="58">
        <f>SUM(E21/E7*100)</f>
        <v>9.6444399426233751</v>
      </c>
      <c r="H21" s="109">
        <v>0</v>
      </c>
      <c r="I21" s="59" t="e">
        <f t="shared" si="1"/>
        <v>#DIV/0!</v>
      </c>
    </row>
    <row r="22" spans="2:9" ht="47.25" x14ac:dyDescent="0.25">
      <c r="B22" s="60" t="s">
        <v>80</v>
      </c>
      <c r="C22" s="61" t="s">
        <v>81</v>
      </c>
      <c r="D22" s="62">
        <v>5014832.1100000003</v>
      </c>
      <c r="E22" s="109">
        <v>718185.79</v>
      </c>
      <c r="F22" s="66">
        <f t="shared" si="0"/>
        <v>14.321232979422716</v>
      </c>
      <c r="G22" s="58">
        <f>SUM(E22/E7*100)</f>
        <v>17.491160907324556</v>
      </c>
      <c r="H22" s="109">
        <v>935173.59</v>
      </c>
      <c r="I22" s="59">
        <f t="shared" si="1"/>
        <v>76.79705646948392</v>
      </c>
    </row>
    <row r="23" spans="2:9" ht="15.75" x14ac:dyDescent="0.25">
      <c r="B23" s="60" t="s">
        <v>82</v>
      </c>
      <c r="C23" s="61" t="s">
        <v>83</v>
      </c>
      <c r="D23" s="62">
        <v>5014832.1100000003</v>
      </c>
      <c r="E23" s="109">
        <v>718185.79</v>
      </c>
      <c r="F23" s="66">
        <v>86.388188557102268</v>
      </c>
      <c r="G23" s="58">
        <f>SUM(E23/E7*100)</f>
        <v>17.491160907324556</v>
      </c>
      <c r="H23" s="109">
        <v>3637488.46</v>
      </c>
      <c r="I23" s="59">
        <f t="shared" si="1"/>
        <v>19.74400188200185</v>
      </c>
    </row>
    <row r="24" spans="2:9" ht="47.25" x14ac:dyDescent="0.25">
      <c r="B24" s="60" t="s">
        <v>84</v>
      </c>
      <c r="C24" s="61" t="s">
        <v>85</v>
      </c>
      <c r="D24" s="62">
        <v>5977235.1399999997</v>
      </c>
      <c r="E24" s="109">
        <v>1311527.03</v>
      </c>
      <c r="F24" s="66">
        <f>SUM(E24/D24*100)</f>
        <v>21.942035059373623</v>
      </c>
      <c r="G24" s="58">
        <f>SUM(E24/E7*100)</f>
        <v>31.941776954450013</v>
      </c>
      <c r="H24" s="109">
        <v>1896558.47</v>
      </c>
      <c r="I24" s="59">
        <f t="shared" si="1"/>
        <v>69.152997429074787</v>
      </c>
    </row>
    <row r="25" spans="2:9" ht="15.75" x14ac:dyDescent="0.25">
      <c r="B25" s="60" t="s">
        <v>86</v>
      </c>
      <c r="C25" s="67" t="s">
        <v>87</v>
      </c>
      <c r="D25" s="62">
        <v>5977235.1399999997</v>
      </c>
      <c r="E25" s="109">
        <v>1311527.03</v>
      </c>
      <c r="F25" s="66">
        <f>SUM(E25/D25*100)</f>
        <v>21.942035059373623</v>
      </c>
      <c r="G25" s="58">
        <v>34.36</v>
      </c>
      <c r="H25" s="109">
        <v>1896558.47</v>
      </c>
      <c r="I25" s="59">
        <f t="shared" si="1"/>
        <v>69.152997429074787</v>
      </c>
    </row>
    <row r="26" spans="2:9" ht="31.5" x14ac:dyDescent="0.25">
      <c r="B26" s="68" t="s">
        <v>88</v>
      </c>
      <c r="C26" s="69" t="s">
        <v>89</v>
      </c>
      <c r="D26" s="70">
        <v>12000</v>
      </c>
      <c r="E26" s="109">
        <v>2000</v>
      </c>
      <c r="F26" s="51">
        <f>SUM(E26/D26*100)</f>
        <v>16.666666666666664</v>
      </c>
      <c r="G26" s="52">
        <f>SUM(E26/E7*100)</f>
        <v>4.8709292639511993E-2</v>
      </c>
      <c r="H26" s="109">
        <v>2000</v>
      </c>
      <c r="I26" s="53">
        <f t="shared" si="1"/>
        <v>100</v>
      </c>
    </row>
    <row r="27" spans="2:9" ht="31.5" x14ac:dyDescent="0.25">
      <c r="B27" s="71" t="s">
        <v>90</v>
      </c>
      <c r="C27" s="67" t="s">
        <v>91</v>
      </c>
      <c r="D27" s="72">
        <v>12000</v>
      </c>
      <c r="E27" s="109">
        <v>2000</v>
      </c>
      <c r="F27" s="66">
        <v>95.913261050875732</v>
      </c>
      <c r="G27" s="58">
        <f>SUM(E27/E7*100)</f>
        <v>4.8709292639511993E-2</v>
      </c>
      <c r="H27" s="109">
        <v>2000</v>
      </c>
      <c r="I27" s="59">
        <f t="shared" si="1"/>
        <v>100</v>
      </c>
    </row>
  </sheetData>
  <mergeCells count="9">
    <mergeCell ref="B2:I2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tabSelected="1" topLeftCell="B1" workbookViewId="0">
      <selection activeCell="P10" sqref="P10"/>
    </sheetView>
  </sheetViews>
  <sheetFormatPr defaultRowHeight="15" x14ac:dyDescent="0.25"/>
  <cols>
    <col min="2" max="2" width="30.5703125" customWidth="1"/>
    <col min="3" max="3" width="20.42578125" customWidth="1"/>
    <col min="4" max="4" width="17.42578125" customWidth="1"/>
    <col min="5" max="5" width="17.28515625" customWidth="1"/>
    <col min="6" max="6" width="9.28515625" customWidth="1"/>
    <col min="7" max="7" width="21.42578125" customWidth="1"/>
    <col min="8" max="8" width="17.42578125" customWidth="1"/>
  </cols>
  <sheetData>
    <row r="1" spans="2:8" ht="15.75" thickBot="1" x14ac:dyDescent="0.3"/>
    <row r="2" spans="2:8" ht="16.5" thickBot="1" x14ac:dyDescent="0.3">
      <c r="B2" s="164" t="s">
        <v>92</v>
      </c>
      <c r="C2" s="39"/>
      <c r="D2" s="166" t="s">
        <v>123</v>
      </c>
      <c r="E2" s="166"/>
      <c r="F2" s="167"/>
      <c r="G2" s="166"/>
      <c r="H2" s="167"/>
    </row>
    <row r="3" spans="2:8" ht="51.75" thickBot="1" x14ac:dyDescent="0.3">
      <c r="B3" s="165"/>
      <c r="C3" s="41"/>
      <c r="D3" s="17" t="s">
        <v>125</v>
      </c>
      <c r="E3" s="18" t="s">
        <v>126</v>
      </c>
      <c r="F3" s="19" t="s">
        <v>93</v>
      </c>
      <c r="G3" s="20" t="s">
        <v>124</v>
      </c>
      <c r="H3" s="21" t="s">
        <v>127</v>
      </c>
    </row>
    <row r="4" spans="2:8" ht="16.5" thickBot="1" x14ac:dyDescent="0.3">
      <c r="B4" s="22">
        <v>1</v>
      </c>
      <c r="C4" s="112"/>
      <c r="D4" s="23">
        <v>4</v>
      </c>
      <c r="E4" s="24">
        <v>5</v>
      </c>
      <c r="F4" s="23">
        <v>6</v>
      </c>
      <c r="G4" s="25">
        <v>5</v>
      </c>
      <c r="H4" s="26">
        <v>6</v>
      </c>
    </row>
    <row r="5" spans="2:8" ht="87" customHeight="1" thickBot="1" x14ac:dyDescent="0.3">
      <c r="B5" s="27" t="s">
        <v>94</v>
      </c>
      <c r="C5" s="113">
        <v>100000000</v>
      </c>
      <c r="D5" s="111">
        <v>526176</v>
      </c>
      <c r="E5" s="29">
        <v>325000</v>
      </c>
      <c r="F5" s="28">
        <f t="shared" ref="F5:F12" si="0">E5/D5*100</f>
        <v>61.766405157209761</v>
      </c>
      <c r="G5" s="116">
        <v>144592</v>
      </c>
      <c r="H5" s="28">
        <f t="shared" ref="H5:H10" si="1">E5/G5*100</f>
        <v>224.77038840323118</v>
      </c>
    </row>
    <row r="6" spans="2:8" ht="97.5" customHeight="1" thickBot="1" x14ac:dyDescent="0.3">
      <c r="B6" s="27" t="s">
        <v>95</v>
      </c>
      <c r="C6" s="113">
        <v>200000000</v>
      </c>
      <c r="D6" s="124">
        <v>7996796.3200000003</v>
      </c>
      <c r="E6" s="124">
        <v>1201597.6200000001</v>
      </c>
      <c r="F6" s="28">
        <f t="shared" si="0"/>
        <v>15.02598755697707</v>
      </c>
      <c r="G6" s="124">
        <v>959220.44</v>
      </c>
      <c r="H6" s="28">
        <f t="shared" si="1"/>
        <v>125.26814170056679</v>
      </c>
    </row>
    <row r="7" spans="2:8" ht="129.75" customHeight="1" thickBot="1" x14ac:dyDescent="0.3">
      <c r="B7" s="32" t="s">
        <v>96</v>
      </c>
      <c r="C7" s="114">
        <v>300000000</v>
      </c>
      <c r="D7" s="124">
        <v>50000</v>
      </c>
      <c r="E7" s="30">
        <v>0</v>
      </c>
      <c r="F7" s="28">
        <f t="shared" si="0"/>
        <v>0</v>
      </c>
      <c r="G7" s="117">
        <v>0</v>
      </c>
      <c r="H7" s="28" t="e">
        <f t="shared" si="1"/>
        <v>#DIV/0!</v>
      </c>
    </row>
    <row r="8" spans="2:8" ht="121.5" customHeight="1" thickBot="1" x14ac:dyDescent="0.3">
      <c r="B8" s="33" t="s">
        <v>115</v>
      </c>
      <c r="C8" s="115">
        <v>400000000</v>
      </c>
      <c r="D8" s="31">
        <v>40000</v>
      </c>
      <c r="E8" s="31">
        <v>0</v>
      </c>
      <c r="F8" s="28">
        <f t="shared" si="0"/>
        <v>0</v>
      </c>
      <c r="G8" s="118">
        <v>0</v>
      </c>
      <c r="H8" s="28" t="e">
        <f t="shared" si="1"/>
        <v>#DIV/0!</v>
      </c>
    </row>
    <row r="9" spans="2:8" ht="111" thickBot="1" x14ac:dyDescent="0.3">
      <c r="B9" s="34" t="s">
        <v>97</v>
      </c>
      <c r="C9" s="115">
        <v>500000000</v>
      </c>
      <c r="D9" s="35">
        <v>4508593</v>
      </c>
      <c r="E9" s="35">
        <v>567481.79</v>
      </c>
      <c r="F9" s="28">
        <f t="shared" si="0"/>
        <v>12.586671495963376</v>
      </c>
      <c r="G9" s="119">
        <v>935173.59</v>
      </c>
      <c r="H9" s="28">
        <f t="shared" si="1"/>
        <v>60.681973493284822</v>
      </c>
    </row>
    <row r="10" spans="2:8" ht="111.75" customHeight="1" thickBot="1" x14ac:dyDescent="0.3">
      <c r="B10" s="36" t="s">
        <v>98</v>
      </c>
      <c r="C10" s="115">
        <v>600000000</v>
      </c>
      <c r="D10" s="37">
        <v>5977235.1399999997</v>
      </c>
      <c r="E10" s="37">
        <v>1311527.03</v>
      </c>
      <c r="F10" s="28">
        <f t="shared" si="0"/>
        <v>21.942035059373623</v>
      </c>
      <c r="G10" s="120">
        <v>1896558.47</v>
      </c>
      <c r="H10" s="28">
        <f t="shared" si="1"/>
        <v>69.152997429074787</v>
      </c>
    </row>
    <row r="11" spans="2:8" ht="109.5" customHeight="1" thickBot="1" x14ac:dyDescent="0.3">
      <c r="B11" s="33" t="s">
        <v>99</v>
      </c>
      <c r="C11" s="115">
        <v>700000000</v>
      </c>
      <c r="D11" s="31">
        <v>30000</v>
      </c>
      <c r="E11" s="31">
        <v>0</v>
      </c>
      <c r="F11" s="28">
        <f t="shared" si="0"/>
        <v>0</v>
      </c>
      <c r="G11" s="118">
        <v>0</v>
      </c>
      <c r="H11" s="28" t="e">
        <f>E11/G11*100</f>
        <v>#DIV/0!</v>
      </c>
    </row>
    <row r="12" spans="2:8" ht="16.5" thickBot="1" x14ac:dyDescent="0.3">
      <c r="B12" s="33" t="s">
        <v>100</v>
      </c>
      <c r="C12" s="40"/>
      <c r="D12" s="38">
        <f>SUM(D5:D11)</f>
        <v>19128800.460000001</v>
      </c>
      <c r="E12" s="38">
        <f>SUM(E5:E11)</f>
        <v>3405606.4400000004</v>
      </c>
      <c r="F12" s="28">
        <f t="shared" si="0"/>
        <v>17.803554630210201</v>
      </c>
      <c r="G12" s="121">
        <f>SUM(G5:G11)</f>
        <v>3935544.5</v>
      </c>
      <c r="H12" s="28"/>
    </row>
  </sheetData>
  <mergeCells count="3">
    <mergeCell ref="B2:B3"/>
    <mergeCell ref="D2:F2"/>
    <mergeCell ref="G2:H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44227D3-E979-44CE-BFC6-82433C05250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Муниципальные программы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svetlana-bux\svetlana</dc:creator>
  <cp:lastModifiedBy>svetlana</cp:lastModifiedBy>
  <cp:lastPrinted>2023-10-09T08:59:03Z</cp:lastPrinted>
  <dcterms:created xsi:type="dcterms:W3CDTF">2018-10-22T12:35:47Z</dcterms:created>
  <dcterms:modified xsi:type="dcterms:W3CDTF">2024-10-17T09:39:29Z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SV_0503117M_20160101_3.xlsx</vt:lpwstr>
  </property>
  <property fmtid="{D5CDD505-2E9C-101B-9397-08002B2CF9AE}" pid="3" name="Название отчета">
    <vt:lpwstr>SV_0503117M_20160101_3.xlsx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18.2.0.14549337</vt:lpwstr>
  </property>
  <property fmtid="{D5CDD505-2E9C-101B-9397-08002B2CF9AE}" pid="6" name="Тип сервера">
    <vt:lpwstr>MSSQL</vt:lpwstr>
  </property>
  <property fmtid="{D5CDD505-2E9C-101B-9397-08002B2CF9AE}" pid="7" name="Сервер">
    <vt:lpwstr>svetlana-bux</vt:lpwstr>
  </property>
  <property fmtid="{D5CDD505-2E9C-101B-9397-08002B2CF9AE}" pid="8" name="База">
    <vt:lpwstr>svod_smart</vt:lpwstr>
  </property>
  <property fmtid="{D5CDD505-2E9C-101B-9397-08002B2CF9AE}" pid="9" name="Пользователь">
    <vt:lpwstr>adm_smart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